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tabRatio="633" activeTab="3"/>
  </bookViews>
  <sheets>
    <sheet name="1" sheetId="1" r:id="rId1"/>
    <sheet name="п_12" sheetId="2" state="hidden" r:id="rId2"/>
    <sheet name="2" sheetId="3" r:id="rId3"/>
    <sheet name="3" sheetId="4" r:id="rId4"/>
    <sheet name="п_21" sheetId="5" state="hidden" r:id="rId5"/>
    <sheet name="п 22" sheetId="6" state="hidden" r:id="rId6"/>
    <sheet name="п_29" sheetId="7" state="hidden" r:id="rId7"/>
    <sheet name="п_24" sheetId="8" state="hidden" r:id="rId8"/>
  </sheets>
  <externalReferences>
    <externalReference r:id="rId11"/>
    <externalReference r:id="rId12"/>
    <externalReference r:id="rId13"/>
    <externalReference r:id="rId14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7" hidden="1">'п_24'!#REF!</definedName>
    <definedName name="ACwvu.форма7." localSheetId="6" hidden="1">'п_29'!#REF!</definedName>
    <definedName name="date.e" localSheetId="0">'[1]Sheet1 (3)'!#REF!</definedName>
    <definedName name="date.e" localSheetId="2">'[1]Sheet1 (3)'!#REF!</definedName>
    <definedName name="date.e" localSheetId="3">'[2]Sheet1 (3)'!#REF!</definedName>
    <definedName name="date.e" localSheetId="5">'[2]Sheet1 (3)'!#REF!</definedName>
    <definedName name="date.e" localSheetId="1">'[1]Sheet1 (3)'!#REF!</definedName>
    <definedName name="date.e" localSheetId="4">'[2]Sheet1 (3)'!#REF!</definedName>
    <definedName name="date.e" localSheetId="7">'[1]Sheet1 (3)'!#REF!</definedName>
    <definedName name="date.e" localSheetId="6">'[1]Sheet1 (3)'!#REF!</definedName>
    <definedName name="date.e">'[2]Sheet1 (3)'!#REF!</definedName>
    <definedName name="date_b" localSheetId="0">#REF!</definedName>
    <definedName name="date_b" localSheetId="2">#REF!</definedName>
    <definedName name="date_b" localSheetId="3">#REF!</definedName>
    <definedName name="date_b" localSheetId="5">#REF!</definedName>
    <definedName name="date_b" localSheetId="1">#REF!</definedName>
    <definedName name="date_b" localSheetId="7">#REF!</definedName>
    <definedName name="date_b" localSheetId="6">#REF!</definedName>
    <definedName name="date_b">#REF!</definedName>
    <definedName name="date_e" localSheetId="0">'[1]Sheet1 (2)'!#REF!</definedName>
    <definedName name="date_e" localSheetId="2">'[1]Sheet1 (2)'!#REF!</definedName>
    <definedName name="date_e" localSheetId="3">'[2]Sheet1 (2)'!#REF!</definedName>
    <definedName name="date_e" localSheetId="5">'[2]Sheet1 (2)'!#REF!</definedName>
    <definedName name="date_e" localSheetId="1">'[1]Sheet1 (2)'!#REF!</definedName>
    <definedName name="date_e" localSheetId="4">'[2]Sheet1 (2)'!#REF!</definedName>
    <definedName name="date_e" localSheetId="7">'[1]Sheet1 (2)'!#REF!</definedName>
    <definedName name="date_e" localSheetId="6">'[1]Sheet1 (2)'!#REF!</definedName>
    <definedName name="date_e">'[2]Sheet1 (2)'!#REF!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 localSheetId="5">#REF!</definedName>
    <definedName name="Excel_BuiltIn_Print_Area_1" localSheetId="1">#REF!</definedName>
    <definedName name="Excel_BuiltIn_Print_Area_1" localSheetId="7">#REF!</definedName>
    <definedName name="Excel_BuiltIn_Print_Area_1" localSheetId="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2">#REF!</definedName>
    <definedName name="hl_0" localSheetId="1">#REF!</definedName>
    <definedName name="hl_0">#REF!</definedName>
    <definedName name="hn_0" localSheetId="0">#REF!</definedName>
    <definedName name="hn_0" localSheetId="2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2">'[1]Sheet1 (2)'!#REF!</definedName>
    <definedName name="lcz" localSheetId="3">'[2]Sheet1 (2)'!#REF!</definedName>
    <definedName name="lcz" localSheetId="5">'[2]Sheet1 (2)'!#REF!</definedName>
    <definedName name="lcz" localSheetId="1">'[1]Sheet1 (2)'!#REF!</definedName>
    <definedName name="lcz" localSheetId="4">'[2]Sheet1 (2)'!#REF!</definedName>
    <definedName name="lcz" localSheetId="7">'[1]Sheet1 (2)'!#REF!</definedName>
    <definedName name="lcz" localSheetId="6">'[1]Sheet1 (2)'!#REF!</definedName>
    <definedName name="lcz">'[2]Sheet1 (2)'!#REF!</definedName>
    <definedName name="name_cz" localSheetId="0">#REF!</definedName>
    <definedName name="name_cz" localSheetId="2">#REF!</definedName>
    <definedName name="name_cz" localSheetId="3">#REF!</definedName>
    <definedName name="name_cz" localSheetId="5">#REF!</definedName>
    <definedName name="name_cz" localSheetId="1">#REF!</definedName>
    <definedName name="name_cz" localSheetId="4">#REF!</definedName>
    <definedName name="name_cz" localSheetId="7">#REF!</definedName>
    <definedName name="name_cz" localSheetId="6">#REF!</definedName>
    <definedName name="name_cz">#REF!</definedName>
    <definedName name="name_period" localSheetId="0">#REF!</definedName>
    <definedName name="name_period" localSheetId="2">#REF!</definedName>
    <definedName name="name_period" localSheetId="3">#REF!</definedName>
    <definedName name="name_period" localSheetId="5">#REF!</definedName>
    <definedName name="name_period" localSheetId="1">#REF!</definedName>
    <definedName name="name_period" localSheetId="7">#REF!</definedName>
    <definedName name="name_period" localSheetId="6">#REF!</definedName>
    <definedName name="name_period">#REF!</definedName>
    <definedName name="pyear" localSheetId="0">#REF!</definedName>
    <definedName name="pyear" localSheetId="2">#REF!</definedName>
    <definedName name="pyear" localSheetId="3">#REF!</definedName>
    <definedName name="pyear" localSheetId="5">#REF!</definedName>
    <definedName name="pyear" localSheetId="1">#REF!</definedName>
    <definedName name="pyear" localSheetId="7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'п_24'!#REF!</definedName>
    <definedName name="Swvu.форма7." localSheetId="6" hidden="1">'п_29'!#REF!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_xlnm.Print_Titles" localSheetId="3">'3'!$A:$A</definedName>
    <definedName name="_xlnm.Print_Titles" localSheetId="7">'п_24'!$A:$A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'1'!$A$1:$C$11</definedName>
    <definedName name="_xlnm.Print_Area" localSheetId="2">'2'!$A$1:$F$14</definedName>
    <definedName name="_xlnm.Print_Area" localSheetId="3">'3'!$A$1:$V$41</definedName>
    <definedName name="_xlnm.Print_Area" localSheetId="4">'п_21'!$A$1:$C$22</definedName>
    <definedName name="_xlnm.Print_Area" localSheetId="7">'п_24'!$A$1:$C$24</definedName>
    <definedName name="_xlnm.Print_Area" localSheetId="6">'п_29'!#REF!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<sst xmlns="http://schemas.openxmlformats.org/spreadsheetml/2006/main" count="337" uniqueCount="150">
  <si>
    <t>Жінки</t>
  </si>
  <si>
    <t>А</t>
  </si>
  <si>
    <t>жінки</t>
  </si>
  <si>
    <t>Чоловіки</t>
  </si>
  <si>
    <t>15-24 років</t>
  </si>
  <si>
    <t>25-29 років</t>
  </si>
  <si>
    <t>30-34 років</t>
  </si>
  <si>
    <t>35-39 років</t>
  </si>
  <si>
    <t>40-49 років</t>
  </si>
  <si>
    <t>50-59 років</t>
  </si>
  <si>
    <t>60-70 років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</si>
  <si>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</si>
  <si>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</si>
  <si>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</si>
  <si>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</si>
  <si>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</si>
  <si>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</si>
  <si>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</si>
  <si>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</si>
  <si>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</si>
  <si>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</si>
  <si>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</si>
  <si>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</si>
  <si>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</si>
  <si>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</si>
  <si>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</si>
  <si>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</si>
  <si>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</si>
  <si>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</si>
  <si>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</si>
  <si>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</si>
  <si>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</si>
  <si>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</si>
  <si>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</si>
  <si>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</si>
  <si>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</si>
  <si>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</si>
  <si>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</si>
  <si>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</si>
  <si>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</si>
  <si>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</si>
  <si>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</si>
  <si>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у % до загальної кількості безробітних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</si>
  <si>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</si>
  <si>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</si>
  <si>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</si>
  <si>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</si>
  <si>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</si>
  <si>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</si>
  <si>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</si>
  <si>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</si>
  <si>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</si>
  <si>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</si>
  <si>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</si>
  <si>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</si>
  <si>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</si>
  <si>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</si>
  <si>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</si>
  <si>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чоловіки </t>
  </si>
  <si>
    <t xml:space="preserve">сільське та лісове господарства </t>
  </si>
  <si>
    <t xml:space="preserve">постачання електроенергії, газу, пари </t>
  </si>
  <si>
    <t>оптова та роздрібна торгівля; ремонт автотранспортних засобів</t>
  </si>
  <si>
    <t xml:space="preserve">транспорт, складське господарство, поштова діяльність </t>
  </si>
  <si>
    <t>Кількість зареєстрованих безробітних станом на кінець вересня 2016 р. (за видами економічної дільності та статтю)</t>
  </si>
  <si>
    <t>всього</t>
  </si>
  <si>
    <t xml:space="preserve"> - 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</si>
  <si>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</si>
  <si>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</si>
  <si>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</si>
  <si>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</si>
  <si>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Все населення</t>
  </si>
  <si>
    <t>Рівень зайнятості, %</t>
  </si>
  <si>
    <t xml:space="preserve">За даними Державної служби статистики України </t>
  </si>
  <si>
    <t>переробна промисловість (виробництво)</t>
  </si>
  <si>
    <t>державне управління й оборона; обов'язкове соціальне страхування</t>
  </si>
  <si>
    <r>
      <t xml:space="preserve">Кількість зареєстрованих безробітних станом на 1 жовтня 2016 р.                                                                                                                                    </t>
    </r>
    <r>
      <rPr>
        <b/>
        <i/>
        <sz val="16"/>
        <rFont val="Times New Roman Cyr"/>
        <family val="0"/>
      </rPr>
      <t>за видами економічної дільності та статтю</t>
    </r>
  </si>
  <si>
    <t>добувна промисловість</t>
  </si>
  <si>
    <t>постачання електроенергії, газу</t>
  </si>
  <si>
    <t>водопостачання, каналізація</t>
  </si>
  <si>
    <t>оптова та роздрібна торгівля</t>
  </si>
  <si>
    <t>транспорт, складське господарство</t>
  </si>
  <si>
    <t>діяльність у сфері адміністративного обслуговування</t>
  </si>
  <si>
    <t>державне управління й оборона</t>
  </si>
  <si>
    <t xml:space="preserve">охорона здоров'я </t>
  </si>
  <si>
    <t>Чисельність безробітних що отримали профорієнтаційні послуги</t>
  </si>
  <si>
    <t xml:space="preserve">інші види єкономічної діяльності </t>
  </si>
  <si>
    <t>сільське, лісове та рибне господарство</t>
  </si>
  <si>
    <t>з них отримують допомогу по безробіттю, осіб</t>
  </si>
  <si>
    <t>Економічно неактивне населення, тис.осіб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</si>
  <si>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</si>
  <si>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</si>
  <si>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</si>
  <si>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</si>
  <si>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</si>
  <si>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</si>
  <si>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</si>
  <si>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</si>
  <si>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</si>
  <si>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</si>
  <si>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</si>
  <si>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</si>
  <si>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2017 р.</t>
  </si>
  <si>
    <t xml:space="preserve">Рівень економічної активності, % </t>
  </si>
  <si>
    <t xml:space="preserve">Рівень безробіття за методологією МОП), % </t>
  </si>
  <si>
    <t>Брали участь у громадських та інших роботах тимчасового характеру (особи)</t>
  </si>
  <si>
    <t>Проходили професійне навчання  (особи)</t>
  </si>
  <si>
    <t xml:space="preserve">   з них, отримували допомогу по     безробіттю</t>
  </si>
  <si>
    <r>
      <t>Економічно активне населення</t>
    </r>
    <r>
      <rPr>
        <sz val="16"/>
        <rFont val="Times New Roman"/>
        <family val="1"/>
      </rPr>
      <t>, тис.осіб</t>
    </r>
  </si>
  <si>
    <r>
      <t>Зайняте населення</t>
    </r>
    <r>
      <rPr>
        <sz val="16"/>
        <rFont val="Times New Roman"/>
        <family val="1"/>
      </rPr>
      <t>, тис.осіб</t>
    </r>
  </si>
  <si>
    <r>
      <t>Безробітне населення  (за методологією МОП)</t>
    </r>
    <r>
      <rPr>
        <sz val="16"/>
        <rFont val="Times New Roman"/>
        <family val="1"/>
      </rPr>
      <t>, тис.осіб</t>
    </r>
  </si>
  <si>
    <t xml:space="preserve"> осіб</t>
  </si>
  <si>
    <t xml:space="preserve">  Структура зареєстрованих безробітних у Дніпропетровській області охоплених заходами</t>
  </si>
  <si>
    <t>Всьoго по областi :</t>
  </si>
  <si>
    <t>Дніпровський МЦЗ</t>
  </si>
  <si>
    <t>Кам'янський МЦЗ</t>
  </si>
  <si>
    <t>Криворізький МРЦЗ</t>
  </si>
  <si>
    <t>Інгулецький РЦЗ (м. Кривий Ріг)</t>
  </si>
  <si>
    <t>Нікопольський МРЦЗ</t>
  </si>
  <si>
    <t>Новомосковський МРЦЗ</t>
  </si>
  <si>
    <t xml:space="preserve"> 2018 р.</t>
  </si>
  <si>
    <t xml:space="preserve"> активної політики сприяння зайнятості у січні-вересні 2018 року</t>
  </si>
  <si>
    <t>Надання послуг Дніпропетровською службою зайнятості зареєстрованих безробітним та іншим категоріям громадян у січні-вересні 2018 р.</t>
  </si>
  <si>
    <t>Станом на 1 жовтні 2018 року:</t>
  </si>
  <si>
    <t xml:space="preserve">Економічна активність населення у середньому                                                      за І півріччя 2017 - 2018 рр.                                                                                                                                                         </t>
  </si>
  <si>
    <t>Тернівський відділ Криворізького МРЦЗ</t>
  </si>
  <si>
    <t xml:space="preserve">Марганецька міська філія Дніпропетровського обласного центра зайнятості </t>
  </si>
  <si>
    <t>Покровська міська філія Дніпропетровського обласного центру зайнятості</t>
  </si>
  <si>
    <t>Павлоградський міськрайонний центр зайнятості</t>
  </si>
  <si>
    <t>Жовтоводська міська філія Дніпропетровського обласного центру зайнятості</t>
  </si>
  <si>
    <t>Синельниківська міськрайонна філія Дніпропетровського обласного центру зайнятості</t>
  </si>
  <si>
    <t>Вільногірська міська філія Дніпропетровського обласного центру зайнятості</t>
  </si>
  <si>
    <t>Першотравенська міська філія Дніпропетровського обласного центру зайнятості</t>
  </si>
  <si>
    <t>Тернівська міська філія Дніпропетровського обласного центру зайнятості</t>
  </si>
  <si>
    <t>Апостолівський відділ Нікопольського МРЦЗ</t>
  </si>
  <si>
    <t>Васильківська районна філія Дніпропетровського обласного центра зайнятості</t>
  </si>
  <si>
    <t>Верхньодніпровська районна філія Дніпропетровського обласного центру зайнятості</t>
  </si>
  <si>
    <t>Дніпровська районна філія Дніпропетровського обласного центру зайнятості</t>
  </si>
  <si>
    <t>Криничанський відділ Кам'янського МЦЗ</t>
  </si>
  <si>
    <t>Магдалинівська районна філія Дніпропетровського обласного центра зайнятості</t>
  </si>
  <si>
    <t>Межівський відділ Павлоградського МРЦЗ</t>
  </si>
  <si>
    <t>Петропавлівський відділ Павлоградського МРЦЗ</t>
  </si>
  <si>
    <t>Петриківський відділ Кам'янського МЦЗ</t>
  </si>
  <si>
    <t>Покровська районна філія Дніпропетровського обласного центру зайнятості</t>
  </si>
  <si>
    <t>П'ятихатська районна філія Дніпропетровського обласного центру зайнятості</t>
  </si>
  <si>
    <t>Солонянська районна філія  Дніпропетровського обласного центру зайнятості</t>
  </si>
  <si>
    <t xml:space="preserve">Софіївський відділ Криворізького МРЦЗ </t>
  </si>
  <si>
    <t>Томаківський відділ Нікопольського МРЦЗ</t>
  </si>
  <si>
    <t>Царичанська районна філія Дніпропетровського обласного центра зайнятості</t>
  </si>
  <si>
    <t>Широківська районна філія Дніпропетровського обласного центру зайнятості</t>
  </si>
  <si>
    <t>Юр'ївський відділ Павлоградського МРЦЗ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</si>
</sst>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#,##0.0"/>
    <numFmt numFmtId="177" formatCode="0.0"/>
    <numFmt numFmtId="178" formatCode="dd\.mm\.yyyy"/>
    <numFmt numFmtId="179" formatCode="0;[Red]0"/>
    <numFmt numFmtId="180" formatCode="##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81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8"/>
      <name val="Times New Roman Cyr"/>
      <family val="1"/>
    </font>
    <font>
      <b/>
      <sz val="13"/>
      <name val="Times New Roman Cyr"/>
      <family val="0"/>
    </font>
    <font>
      <sz val="16"/>
      <name val="Times New Roman"/>
      <family val="1"/>
    </font>
    <font>
      <b/>
      <i/>
      <sz val="16"/>
      <name val="Times New Roman Cyr"/>
      <family val="0"/>
    </font>
    <font>
      <sz val="13"/>
      <name val="Times New Roman Cyr"/>
      <family val="0"/>
    </font>
    <font>
      <b/>
      <i/>
      <sz val="11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22"/>
      <name val="Times New Roman Cyr"/>
      <family val="1"/>
    </font>
    <font>
      <sz val="10"/>
      <color indexed="8"/>
      <name val="Times New Roman Cyr"/>
      <family val="1"/>
    </font>
    <font>
      <sz val="8"/>
      <color indexed="8"/>
      <name val="Times New Roman Cyr"/>
      <family val="1"/>
    </font>
    <font>
      <sz val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/>
      <right style="thin"/>
      <top style="thin"/>
      <bottom style="double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7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7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7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7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7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7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7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8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8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8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8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8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8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5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0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6" fillId="0" borderId="6" applyNumberFormat="0" applyFill="0" applyAlignment="0" applyProtection="0"/>
    <xf numFmtId="0" fontId="9" fillId="0" borderId="7" applyNumberFormat="0" applyFill="0" applyAlignment="0" applyProtection="0"/>
    <xf numFmtId="0" fontId="47" fillId="0" borderId="8" applyNumberFormat="0" applyFill="0" applyAlignment="0" applyProtection="0"/>
    <xf numFmtId="0" fontId="10" fillId="0" borderId="9" applyNumberFormat="0" applyFill="0" applyAlignment="0" applyProtection="0"/>
    <xf numFmtId="0" fontId="48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9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0" fillId="10" borderId="12" applyNumberFormat="0" applyFont="0" applyAlignment="0" applyProtection="0"/>
    <xf numFmtId="0" fontId="0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78" fontId="31" fillId="0" borderId="0" applyFont="0" applyFill="0" applyBorder="0" applyProtection="0">
      <alignment/>
    </xf>
    <xf numFmtId="178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52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3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54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0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5" fillId="19" borderId="12" applyNumberFormat="0" applyAlignment="0" applyProtection="0"/>
    <xf numFmtId="0" fontId="14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4" fillId="10" borderId="12" applyNumberFormat="0" applyFont="0" applyAlignment="0" applyProtection="0"/>
    <xf numFmtId="0" fontId="55" fillId="19" borderId="12" applyNumberFormat="0" applyAlignment="0" applyProtection="0"/>
    <xf numFmtId="0" fontId="0" fillId="10" borderId="12" applyNumberFormat="0" applyFont="0" applyAlignment="0" applyProtection="0"/>
    <xf numFmtId="0" fontId="0" fillId="19" borderId="12" applyNumberFormat="0" applyAlignment="0" applyProtection="0"/>
    <xf numFmtId="0" fontId="0" fillId="10" borderId="12" applyNumberFormat="0" applyFon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4" fillId="0" borderId="0" xfId="558">
      <alignment/>
      <protection/>
    </xf>
    <xf numFmtId="0" fontId="33" fillId="0" borderId="0" xfId="558" applyFont="1">
      <alignment/>
      <protection/>
    </xf>
    <xf numFmtId="0" fontId="14" fillId="0" borderId="0" xfId="558" applyFill="1">
      <alignment/>
      <protection/>
    </xf>
    <xf numFmtId="0" fontId="14" fillId="0" borderId="19" xfId="558" applyBorder="1" applyAlignment="1">
      <alignment horizontal="center" wrapText="1"/>
      <protection/>
    </xf>
    <xf numFmtId="0" fontId="14" fillId="0" borderId="0" xfId="558" applyFont="1" applyBorder="1" applyAlignment="1">
      <alignment horizontal="center" wrapText="1"/>
      <protection/>
    </xf>
    <xf numFmtId="0" fontId="14" fillId="0" borderId="0" xfId="558" applyAlignment="1">
      <alignment horizontal="center" wrapText="1"/>
      <protection/>
    </xf>
    <xf numFmtId="0" fontId="0" fillId="0" borderId="19" xfId="558" applyFont="1" applyBorder="1" applyAlignment="1">
      <alignment horizontal="center" wrapText="1"/>
      <protection/>
    </xf>
    <xf numFmtId="0" fontId="14" fillId="0" borderId="0" xfId="558" applyFont="1" applyFill="1" applyAlignment="1">
      <alignment horizontal="center" wrapText="1"/>
      <protection/>
    </xf>
    <xf numFmtId="177" fontId="14" fillId="0" borderId="0" xfId="558" applyNumberFormat="1" applyFont="1" applyAlignment="1">
      <alignment horizontal="center"/>
      <protection/>
    </xf>
    <xf numFmtId="177" fontId="14" fillId="0" borderId="0" xfId="558" applyNumberFormat="1" applyBorder="1" applyAlignment="1">
      <alignment horizontal="center" wrapText="1"/>
      <protection/>
    </xf>
    <xf numFmtId="177" fontId="14" fillId="0" borderId="0" xfId="558" applyNumberFormat="1" applyFill="1" applyAlignment="1">
      <alignment horizontal="center"/>
      <protection/>
    </xf>
    <xf numFmtId="177" fontId="14" fillId="0" borderId="0" xfId="558" applyNumberFormat="1" applyFont="1" applyBorder="1" applyAlignment="1">
      <alignment horizontal="center" wrapText="1"/>
      <protection/>
    </xf>
    <xf numFmtId="177" fontId="14" fillId="0" borderId="0" xfId="558" applyNumberFormat="1" applyFont="1" applyFill="1" applyAlignment="1">
      <alignment horizontal="center"/>
      <protection/>
    </xf>
    <xf numFmtId="1" fontId="19" fillId="0" borderId="0" xfId="554" applyNumberFormat="1" applyFont="1" applyFill="1" applyProtection="1">
      <alignment/>
      <protection locked="0"/>
    </xf>
    <xf numFmtId="1" fontId="21" fillId="0" borderId="0" xfId="554" applyNumberFormat="1" applyFont="1" applyFill="1" applyBorder="1" applyAlignment="1" applyProtection="1">
      <alignment horizontal="right"/>
      <protection locked="0"/>
    </xf>
    <xf numFmtId="0" fontId="25" fillId="0" borderId="0" xfId="560" applyFont="1">
      <alignment/>
      <protection/>
    </xf>
    <xf numFmtId="0" fontId="25" fillId="0" borderId="0" xfId="560" applyFont="1" applyFill="1">
      <alignment/>
      <protection/>
    </xf>
    <xf numFmtId="0" fontId="25" fillId="13" borderId="0" xfId="560" applyFont="1" applyFill="1">
      <alignment/>
      <protection/>
    </xf>
    <xf numFmtId="177" fontId="25" fillId="0" borderId="0" xfId="560" applyNumberFormat="1" applyFont="1">
      <alignment/>
      <protection/>
    </xf>
    <xf numFmtId="177" fontId="25" fillId="13" borderId="0" xfId="560" applyNumberFormat="1" applyFont="1" applyFill="1">
      <alignment/>
      <protection/>
    </xf>
    <xf numFmtId="3" fontId="25" fillId="0" borderId="3" xfId="537" applyNumberFormat="1" applyFont="1" applyFill="1" applyBorder="1" applyAlignment="1">
      <alignment horizontal="center"/>
      <protection/>
    </xf>
    <xf numFmtId="179" fontId="25" fillId="0" borderId="0" xfId="560" applyNumberFormat="1" applyFont="1">
      <alignment/>
      <protection/>
    </xf>
    <xf numFmtId="0" fontId="24" fillId="0" borderId="0" xfId="562" applyFont="1" applyFill="1">
      <alignment/>
      <protection/>
    </xf>
    <xf numFmtId="0" fontId="38" fillId="0" borderId="0" xfId="562" applyFont="1" applyFill="1">
      <alignment/>
      <protection/>
    </xf>
    <xf numFmtId="0" fontId="22" fillId="0" borderId="0" xfId="562" applyFont="1" applyFill="1">
      <alignment/>
      <protection/>
    </xf>
    <xf numFmtId="0" fontId="38" fillId="0" borderId="0" xfId="562" applyFont="1" applyFill="1" applyAlignment="1">
      <alignment vertical="center"/>
      <protection/>
    </xf>
    <xf numFmtId="0" fontId="22" fillId="0" borderId="0" xfId="562" applyFont="1" applyFill="1" applyAlignment="1">
      <alignment vertical="center"/>
      <protection/>
    </xf>
    <xf numFmtId="177" fontId="14" fillId="0" borderId="0" xfId="558" applyNumberFormat="1" applyAlignment="1">
      <alignment horizontal="center" wrapText="1"/>
      <protection/>
    </xf>
    <xf numFmtId="0" fontId="38" fillId="0" borderId="0" xfId="562" applyFont="1" applyFill="1" applyBorder="1">
      <alignment/>
      <protection/>
    </xf>
    <xf numFmtId="176" fontId="39" fillId="0" borderId="0" xfId="562" applyNumberFormat="1" applyFont="1" applyFill="1" applyBorder="1" applyAlignment="1">
      <alignment horizontal="center" vertical="center"/>
      <protection/>
    </xf>
    <xf numFmtId="0" fontId="22" fillId="0" borderId="0" xfId="562" applyFont="1" applyFill="1" applyBorder="1">
      <alignment/>
      <protection/>
    </xf>
    <xf numFmtId="0" fontId="37" fillId="0" borderId="0" xfId="562" applyFont="1" applyFill="1" applyBorder="1">
      <alignment/>
      <protection/>
    </xf>
    <xf numFmtId="0" fontId="37" fillId="0" borderId="0" xfId="562" applyFont="1" applyFill="1" applyAlignment="1">
      <alignment horizontal="left" vertical="center"/>
      <protection/>
    </xf>
    <xf numFmtId="0" fontId="38" fillId="0" borderId="3" xfId="562" applyFont="1" applyFill="1" applyBorder="1">
      <alignment/>
      <protection/>
    </xf>
    <xf numFmtId="0" fontId="37" fillId="0" borderId="3" xfId="562" applyFont="1" applyFill="1" applyBorder="1" applyAlignment="1">
      <alignment horizontal="center" vertical="center" wrapText="1"/>
      <protection/>
    </xf>
    <xf numFmtId="177" fontId="37" fillId="0" borderId="3" xfId="562" applyNumberFormat="1" applyFont="1" applyFill="1" applyBorder="1" applyAlignment="1">
      <alignment horizontal="center" vertical="center" wrapText="1"/>
      <protection/>
    </xf>
    <xf numFmtId="0" fontId="37" fillId="0" borderId="3" xfId="562" applyFont="1" applyFill="1" applyBorder="1" applyAlignment="1">
      <alignment horizontal="center" vertical="center"/>
      <protection/>
    </xf>
    <xf numFmtId="176" fontId="37" fillId="0" borderId="3" xfId="562" applyNumberFormat="1" applyFont="1" applyFill="1" applyBorder="1" applyAlignment="1">
      <alignment horizontal="center" vertical="center"/>
      <protection/>
    </xf>
    <xf numFmtId="3" fontId="37" fillId="0" borderId="3" xfId="562" applyNumberFormat="1" applyFont="1" applyFill="1" applyBorder="1" applyAlignment="1">
      <alignment horizontal="center" vertical="center"/>
      <protection/>
    </xf>
    <xf numFmtId="176" fontId="39" fillId="0" borderId="3" xfId="562" applyNumberFormat="1" applyFont="1" applyFill="1" applyBorder="1" applyAlignment="1">
      <alignment horizontal="center" vertical="center"/>
      <protection/>
    </xf>
    <xf numFmtId="0" fontId="38" fillId="0" borderId="0" xfId="562" applyFont="1" applyFill="1" applyBorder="1" applyAlignment="1">
      <alignment horizontal="center"/>
      <protection/>
    </xf>
    <xf numFmtId="0" fontId="42" fillId="0" borderId="0" xfId="562" applyFont="1" applyFill="1">
      <alignment/>
      <protection/>
    </xf>
    <xf numFmtId="0" fontId="35" fillId="0" borderId="20" xfId="555" applyFont="1" applyBorder="1" applyAlignment="1">
      <alignment horizontal="center" vertical="center" wrapText="1"/>
      <protection/>
    </xf>
    <xf numFmtId="0" fontId="35" fillId="0" borderId="3" xfId="555" applyFont="1" applyBorder="1" applyAlignment="1">
      <alignment horizontal="center" vertical="center" wrapText="1"/>
      <protection/>
    </xf>
    <xf numFmtId="0" fontId="26" fillId="0" borderId="21" xfId="562" applyFont="1" applyFill="1" applyBorder="1" applyAlignment="1">
      <alignment horizontal="center" vertical="center" wrapText="1"/>
      <protection/>
    </xf>
    <xf numFmtId="0" fontId="42" fillId="0" borderId="20" xfId="562" applyFont="1" applyFill="1" applyBorder="1" applyAlignment="1">
      <alignment horizontal="left" vertical="center" wrapText="1"/>
      <protection/>
    </xf>
    <xf numFmtId="176" fontId="39" fillId="0" borderId="20" xfId="562" applyNumberFormat="1" applyFont="1" applyFill="1" applyBorder="1" applyAlignment="1">
      <alignment horizontal="center" vertical="center"/>
      <protection/>
    </xf>
    <xf numFmtId="0" fontId="42" fillId="0" borderId="3" xfId="562" applyFont="1" applyFill="1" applyBorder="1" applyAlignment="1">
      <alignment horizontal="left" vertical="center" wrapText="1"/>
      <protection/>
    </xf>
    <xf numFmtId="0" fontId="42" fillId="0" borderId="0" xfId="562" applyFont="1" applyFill="1" applyAlignment="1">
      <alignment wrapText="1"/>
      <protection/>
    </xf>
    <xf numFmtId="0" fontId="42" fillId="0" borderId="0" xfId="562" applyFont="1" applyFill="1">
      <alignment/>
      <protection/>
    </xf>
    <xf numFmtId="0" fontId="25" fillId="0" borderId="0" xfId="546" applyFont="1">
      <alignment/>
      <protection/>
    </xf>
    <xf numFmtId="0" fontId="22" fillId="0" borderId="0" xfId="546" applyFont="1">
      <alignment/>
      <protection/>
    </xf>
    <xf numFmtId="0" fontId="38" fillId="0" borderId="0" xfId="546" applyFont="1">
      <alignment/>
      <protection/>
    </xf>
    <xf numFmtId="0" fontId="38" fillId="0" borderId="0" xfId="546" applyFont="1" applyBorder="1">
      <alignment/>
      <protection/>
    </xf>
    <xf numFmtId="0" fontId="25" fillId="0" borderId="0" xfId="546" applyFont="1">
      <alignment/>
      <protection/>
    </xf>
    <xf numFmtId="0" fontId="25" fillId="0" borderId="0" xfId="546" applyFont="1" applyBorder="1">
      <alignment/>
      <protection/>
    </xf>
    <xf numFmtId="0" fontId="25" fillId="0" borderId="0" xfId="546" applyFont="1" applyFill="1">
      <alignment/>
      <protection/>
    </xf>
    <xf numFmtId="0" fontId="34" fillId="0" borderId="22" xfId="562" applyFont="1" applyFill="1" applyBorder="1" applyAlignment="1">
      <alignment horizontal="left" vertical="center" wrapText="1" indent="2"/>
      <protection/>
    </xf>
    <xf numFmtId="0" fontId="39" fillId="0" borderId="23" xfId="562" applyFont="1" applyFill="1" applyBorder="1" applyAlignment="1">
      <alignment horizontal="center" vertical="center"/>
      <protection/>
    </xf>
    <xf numFmtId="0" fontId="39" fillId="0" borderId="3" xfId="562" applyFont="1" applyFill="1" applyBorder="1" applyAlignment="1">
      <alignment horizontal="center" vertical="center"/>
      <protection/>
    </xf>
    <xf numFmtId="0" fontId="38" fillId="17" borderId="20" xfId="562" applyFont="1" applyFill="1" applyBorder="1" applyAlignment="1">
      <alignment/>
      <protection/>
    </xf>
    <xf numFmtId="0" fontId="36" fillId="17" borderId="20" xfId="563" applyFont="1" applyFill="1" applyBorder="1" applyAlignment="1">
      <alignment horizontal="center" vertical="center" wrapText="1"/>
      <protection/>
    </xf>
    <xf numFmtId="0" fontId="22" fillId="17" borderId="24" xfId="562" applyFont="1" applyFill="1" applyBorder="1" applyAlignment="1">
      <alignment horizontal="center" vertical="center"/>
      <protection/>
    </xf>
    <xf numFmtId="0" fontId="22" fillId="17" borderId="25" xfId="563" applyFont="1" applyFill="1" applyBorder="1" applyAlignment="1">
      <alignment horizontal="center" vertical="center" wrapText="1"/>
      <protection/>
    </xf>
    <xf numFmtId="176" fontId="34" fillId="17" borderId="26" xfId="562" applyNumberFormat="1" applyFont="1" applyFill="1" applyBorder="1" applyAlignment="1">
      <alignment horizontal="center" vertical="center"/>
      <protection/>
    </xf>
    <xf numFmtId="0" fontId="34" fillId="17" borderId="22" xfId="562" applyFont="1" applyFill="1" applyBorder="1" applyAlignment="1">
      <alignment horizontal="left" vertical="center" wrapText="1" indent="2"/>
      <protection/>
    </xf>
    <xf numFmtId="0" fontId="34" fillId="17" borderId="27" xfId="562" applyFont="1" applyFill="1" applyBorder="1" applyAlignment="1">
      <alignment horizontal="left" vertical="center" wrapText="1" indent="2"/>
      <protection/>
    </xf>
    <xf numFmtId="0" fontId="34" fillId="37" borderId="22" xfId="562" applyFont="1" applyFill="1" applyBorder="1" applyAlignment="1">
      <alignment horizontal="left" vertical="center" wrapText="1" indent="2"/>
      <protection/>
    </xf>
    <xf numFmtId="176" fontId="34" fillId="37" borderId="26" xfId="562" applyNumberFormat="1" applyFont="1" applyFill="1" applyBorder="1" applyAlignment="1">
      <alignment horizontal="center" vertical="center"/>
      <protection/>
    </xf>
    <xf numFmtId="0" fontId="0" fillId="17" borderId="0" xfId="554" applyFill="1">
      <alignment/>
      <protection/>
    </xf>
    <xf numFmtId="0" fontId="22" fillId="17" borderId="0" xfId="562" applyFont="1" applyFill="1">
      <alignment/>
      <protection/>
    </xf>
    <xf numFmtId="0" fontId="38" fillId="17" borderId="0" xfId="562" applyFont="1" applyFill="1">
      <alignment/>
      <protection/>
    </xf>
    <xf numFmtId="0" fontId="37" fillId="17" borderId="0" xfId="562" applyFont="1" applyFill="1">
      <alignment/>
      <protection/>
    </xf>
    <xf numFmtId="177" fontId="22" fillId="17" borderId="0" xfId="562" applyNumberFormat="1" applyFont="1" applyFill="1">
      <alignment/>
      <protection/>
    </xf>
    <xf numFmtId="0" fontId="37" fillId="17" borderId="0" xfId="562" applyFont="1" applyFill="1" applyAlignment="1">
      <alignment vertical="center"/>
      <protection/>
    </xf>
    <xf numFmtId="0" fontId="34" fillId="17" borderId="28" xfId="562" applyFont="1" applyFill="1" applyBorder="1" applyAlignment="1">
      <alignment horizontal="left" vertical="center" wrapText="1" indent="2"/>
      <protection/>
    </xf>
    <xf numFmtId="0" fontId="34" fillId="17" borderId="0" xfId="562" applyFont="1" applyFill="1" applyAlignment="1">
      <alignment wrapText="1"/>
      <protection/>
    </xf>
    <xf numFmtId="0" fontId="34" fillId="17" borderId="0" xfId="562" applyFont="1" applyFill="1" applyBorder="1">
      <alignment/>
      <protection/>
    </xf>
    <xf numFmtId="177" fontId="42" fillId="0" borderId="21" xfId="562" applyNumberFormat="1" applyFont="1" applyFill="1" applyBorder="1" applyAlignment="1">
      <alignment horizontal="center" vertical="center" wrapText="1"/>
      <protection/>
    </xf>
    <xf numFmtId="0" fontId="42" fillId="0" borderId="21" xfId="562" applyFont="1" applyFill="1" applyBorder="1" applyAlignment="1">
      <alignment vertical="center"/>
      <protection/>
    </xf>
    <xf numFmtId="176" fontId="22" fillId="0" borderId="0" xfId="562" applyNumberFormat="1" applyFont="1" applyFill="1">
      <alignment/>
      <protection/>
    </xf>
    <xf numFmtId="177" fontId="38" fillId="17" borderId="0" xfId="562" applyNumberFormat="1" applyFont="1" applyFill="1">
      <alignment/>
      <protection/>
    </xf>
    <xf numFmtId="177" fontId="71" fillId="17" borderId="0" xfId="562" applyNumberFormat="1" applyFont="1" applyFill="1">
      <alignment/>
      <protection/>
    </xf>
    <xf numFmtId="0" fontId="71" fillId="17" borderId="0" xfId="562" applyFont="1" applyFill="1">
      <alignment/>
      <protection/>
    </xf>
    <xf numFmtId="177" fontId="72" fillId="17" borderId="0" xfId="562" applyNumberFormat="1" applyFont="1" applyFill="1">
      <alignment/>
      <protection/>
    </xf>
    <xf numFmtId="177" fontId="71" fillId="50" borderId="0" xfId="562" applyNumberFormat="1" applyFont="1" applyFill="1">
      <alignment/>
      <protection/>
    </xf>
    <xf numFmtId="177" fontId="72" fillId="50" borderId="0" xfId="562" applyNumberFormat="1" applyFont="1" applyFill="1">
      <alignment/>
      <protection/>
    </xf>
    <xf numFmtId="0" fontId="71" fillId="50" borderId="0" xfId="562" applyFont="1" applyFill="1">
      <alignment/>
      <protection/>
    </xf>
    <xf numFmtId="0" fontId="22" fillId="17" borderId="29" xfId="563" applyFont="1" applyFill="1" applyBorder="1" applyAlignment="1">
      <alignment horizontal="center" vertical="center" wrapText="1"/>
      <protection/>
    </xf>
    <xf numFmtId="0" fontId="34" fillId="17" borderId="30" xfId="562" applyFont="1" applyFill="1" applyBorder="1" applyAlignment="1">
      <alignment horizontal="center" vertical="center"/>
      <protection/>
    </xf>
    <xf numFmtId="177" fontId="22" fillId="17" borderId="29" xfId="563" applyNumberFormat="1" applyFont="1" applyFill="1" applyBorder="1" applyAlignment="1">
      <alignment horizontal="center" vertical="center" wrapText="1"/>
      <protection/>
    </xf>
    <xf numFmtId="1" fontId="57" fillId="0" borderId="0" xfId="554" applyNumberFormat="1" applyFont="1" applyFill="1" applyAlignment="1" applyProtection="1">
      <alignment horizontal="center"/>
      <protection locked="0"/>
    </xf>
    <xf numFmtId="1" fontId="40" fillId="0" borderId="0" xfId="554" applyNumberFormat="1" applyFont="1" applyFill="1" applyProtection="1">
      <alignment/>
      <protection locked="0"/>
    </xf>
    <xf numFmtId="1" fontId="40" fillId="17" borderId="0" xfId="554" applyNumberFormat="1" applyFont="1" applyFill="1" applyBorder="1" applyAlignment="1" applyProtection="1">
      <alignment horizontal="right"/>
      <protection locked="0"/>
    </xf>
    <xf numFmtId="1" fontId="40" fillId="0" borderId="0" xfId="554" applyNumberFormat="1" applyFont="1" applyFill="1" applyBorder="1" applyAlignment="1" applyProtection="1">
      <alignment horizontal="right"/>
      <protection locked="0"/>
    </xf>
    <xf numFmtId="1" fontId="59" fillId="0" borderId="0" xfId="554" applyNumberFormat="1" applyFont="1" applyFill="1" applyBorder="1" applyAlignment="1" applyProtection="1">
      <alignment/>
      <protection locked="0"/>
    </xf>
    <xf numFmtId="1" fontId="59" fillId="17" borderId="0" xfId="554" applyNumberFormat="1" applyFont="1" applyFill="1" applyBorder="1" applyAlignment="1" applyProtection="1">
      <alignment/>
      <protection locked="0"/>
    </xf>
    <xf numFmtId="1" fontId="40" fillId="17" borderId="0" xfId="554" applyNumberFormat="1" applyFont="1" applyFill="1" applyBorder="1" applyAlignment="1" applyProtection="1">
      <alignment horizontal="center"/>
      <protection locked="0"/>
    </xf>
    <xf numFmtId="3" fontId="58" fillId="0" borderId="0" xfId="554" applyNumberFormat="1" applyFont="1" applyFill="1" applyAlignment="1" applyProtection="1">
      <alignment horizontal="center" vertical="center"/>
      <protection locked="0"/>
    </xf>
    <xf numFmtId="3" fontId="58" fillId="0" borderId="0" xfId="554" applyNumberFormat="1" applyFont="1" applyFill="1" applyBorder="1" applyAlignment="1" applyProtection="1">
      <alignment horizontal="center" vertical="center" wrapText="1" shrinkToFit="1"/>
      <protection locked="0"/>
    </xf>
    <xf numFmtId="1" fontId="56" fillId="0" borderId="0" xfId="554" applyNumberFormat="1" applyFont="1" applyFill="1" applyBorder="1" applyAlignment="1" applyProtection="1">
      <alignment horizontal="left" wrapText="1" shrinkToFit="1"/>
      <protection locked="0"/>
    </xf>
    <xf numFmtId="0" fontId="34" fillId="0" borderId="0" xfId="546" applyFont="1">
      <alignment/>
      <protection/>
    </xf>
    <xf numFmtId="1" fontId="61" fillId="0" borderId="0" xfId="554" applyNumberFormat="1" applyFont="1" applyFill="1" applyBorder="1" applyAlignment="1" applyProtection="1">
      <alignment/>
      <protection locked="0"/>
    </xf>
    <xf numFmtId="1" fontId="56" fillId="0" borderId="0" xfId="554" applyNumberFormat="1" applyFont="1" applyFill="1" applyAlignment="1" applyProtection="1">
      <alignment horizontal="left"/>
      <protection locked="0"/>
    </xf>
    <xf numFmtId="1" fontId="56" fillId="0" borderId="0" xfId="554" applyNumberFormat="1" applyFont="1" applyFill="1" applyBorder="1" applyProtection="1">
      <alignment/>
      <protection locked="0"/>
    </xf>
    <xf numFmtId="1" fontId="56" fillId="0" borderId="0" xfId="554" applyNumberFormat="1" applyFont="1" applyFill="1" applyBorder="1" applyAlignment="1" applyProtection="1">
      <alignment/>
      <protection locked="0"/>
    </xf>
    <xf numFmtId="0" fontId="19" fillId="0" borderId="0" xfId="557" applyFont="1">
      <alignment/>
      <protection/>
    </xf>
    <xf numFmtId="0" fontId="56" fillId="0" borderId="0" xfId="557" applyFont="1">
      <alignment/>
      <protection/>
    </xf>
    <xf numFmtId="0" fontId="61" fillId="0" borderId="0" xfId="557" applyFont="1" applyFill="1" applyAlignment="1">
      <alignment/>
      <protection/>
    </xf>
    <xf numFmtId="0" fontId="61" fillId="0" borderId="0" xfId="557" applyFont="1" applyFill="1" applyAlignment="1">
      <alignment horizontal="center"/>
      <protection/>
    </xf>
    <xf numFmtId="0" fontId="20" fillId="0" borderId="3" xfId="551" applyFont="1" applyFill="1" applyBorder="1" applyAlignment="1">
      <alignment horizontal="center" vertical="center" wrapText="1"/>
      <protection/>
    </xf>
    <xf numFmtId="0" fontId="20" fillId="0" borderId="21" xfId="551" applyFont="1" applyFill="1" applyBorder="1" applyAlignment="1">
      <alignment horizontal="center" vertical="center" wrapText="1"/>
      <protection/>
    </xf>
    <xf numFmtId="0" fontId="20" fillId="0" borderId="21" xfId="557" applyFont="1" applyBorder="1" applyAlignment="1">
      <alignment horizontal="center" vertical="center" wrapText="1"/>
      <protection/>
    </xf>
    <xf numFmtId="0" fontId="57" fillId="0" borderId="21" xfId="557" applyFont="1" applyBorder="1" applyAlignment="1">
      <alignment horizontal="center" vertical="center" wrapText="1"/>
      <protection/>
    </xf>
    <xf numFmtId="0" fontId="57" fillId="17" borderId="3" xfId="557" applyFont="1" applyFill="1" applyBorder="1" applyAlignment="1">
      <alignment horizontal="center" vertical="center" wrapText="1"/>
      <protection/>
    </xf>
    <xf numFmtId="0" fontId="40" fillId="0" borderId="0" xfId="561" applyFont="1" applyAlignment="1">
      <alignment vertical="center" wrapText="1"/>
      <protection/>
    </xf>
    <xf numFmtId="0" fontId="63" fillId="0" borderId="0" xfId="561" applyFont="1" applyAlignment="1">
      <alignment vertical="center" wrapText="1"/>
      <protection/>
    </xf>
    <xf numFmtId="0" fontId="20" fillId="17" borderId="3" xfId="561" applyFont="1" applyFill="1" applyBorder="1" applyAlignment="1">
      <alignment vertical="center" wrapText="1"/>
      <protection/>
    </xf>
    <xf numFmtId="176" fontId="20" fillId="17" borderId="3" xfId="557" applyNumberFormat="1" applyFont="1" applyFill="1" applyBorder="1" applyAlignment="1">
      <alignment horizontal="center" vertical="center" wrapText="1"/>
      <protection/>
    </xf>
    <xf numFmtId="176" fontId="64" fillId="17" borderId="3" xfId="557" applyNumberFormat="1" applyFont="1" applyFill="1" applyBorder="1" applyAlignment="1">
      <alignment horizontal="center" vertical="center" wrapText="1"/>
      <protection/>
    </xf>
    <xf numFmtId="176" fontId="63" fillId="0" borderId="0" xfId="561" applyNumberFormat="1" applyFont="1" applyAlignment="1">
      <alignment vertical="center" wrapText="1"/>
      <protection/>
    </xf>
    <xf numFmtId="0" fontId="20" fillId="0" borderId="3" xfId="557" applyFont="1" applyBorder="1" applyAlignment="1">
      <alignment horizontal="left" vertical="center" wrapText="1"/>
      <protection/>
    </xf>
    <xf numFmtId="0" fontId="20" fillId="0" borderId="3" xfId="561" applyFont="1" applyBorder="1" applyAlignment="1">
      <alignment vertical="center" wrapText="1"/>
      <protection/>
    </xf>
    <xf numFmtId="0" fontId="19" fillId="0" borderId="0" xfId="561" applyFont="1" applyAlignment="1">
      <alignment vertical="center" wrapText="1"/>
      <protection/>
    </xf>
    <xf numFmtId="0" fontId="20" fillId="0" borderId="3" xfId="551" applyFont="1" applyBorder="1" applyAlignment="1">
      <alignment vertical="center" wrapText="1"/>
      <protection/>
    </xf>
    <xf numFmtId="0" fontId="19" fillId="17" borderId="0" xfId="557" applyFont="1" applyFill="1">
      <alignment/>
      <protection/>
    </xf>
    <xf numFmtId="3" fontId="67" fillId="0" borderId="3" xfId="554" applyNumberFormat="1" applyFont="1" applyFill="1" applyBorder="1" applyAlignment="1" applyProtection="1">
      <alignment horizontal="center" vertical="center"/>
      <protection locked="0"/>
    </xf>
    <xf numFmtId="1" fontId="67" fillId="17" borderId="3" xfId="554" applyNumberFormat="1" applyFont="1" applyFill="1" applyBorder="1" applyAlignment="1" applyProtection="1">
      <alignment horizontal="center" vertical="center" wrapText="1"/>
      <protection locked="0"/>
    </xf>
    <xf numFmtId="1" fontId="67" fillId="0" borderId="3" xfId="554" applyNumberFormat="1" applyFont="1" applyFill="1" applyBorder="1" applyAlignment="1" applyProtection="1">
      <alignment horizontal="center" vertical="center"/>
      <protection locked="0"/>
    </xf>
    <xf numFmtId="3" fontId="19" fillId="17" borderId="3" xfId="554" applyNumberFormat="1" applyFont="1" applyFill="1" applyBorder="1" applyAlignment="1" applyProtection="1">
      <alignment horizontal="center" vertical="center"/>
      <protection/>
    </xf>
    <xf numFmtId="1" fontId="68" fillId="0" borderId="3" xfId="554" applyNumberFormat="1" applyFont="1" applyFill="1" applyBorder="1" applyAlignment="1" applyProtection="1">
      <alignment horizontal="center" vertical="center"/>
      <protection/>
    </xf>
    <xf numFmtId="3" fontId="68" fillId="0" borderId="3" xfId="554" applyNumberFormat="1" applyFont="1" applyFill="1" applyBorder="1" applyAlignment="1" applyProtection="1">
      <alignment horizontal="center" vertical="center"/>
      <protection/>
    </xf>
    <xf numFmtId="1" fontId="68" fillId="0" borderId="0" xfId="554" applyNumberFormat="1" applyFont="1" applyFill="1" applyBorder="1" applyAlignment="1" applyProtection="1">
      <alignment horizontal="center" vertical="center"/>
      <protection locked="0"/>
    </xf>
    <xf numFmtId="0" fontId="21" fillId="0" borderId="3" xfId="561" applyFont="1" applyBorder="1" applyAlignment="1">
      <alignment horizontal="center" vertical="center" wrapText="1"/>
      <protection/>
    </xf>
    <xf numFmtId="0" fontId="21" fillId="0" borderId="3" xfId="561" applyFont="1" applyFill="1" applyBorder="1" applyAlignment="1">
      <alignment horizontal="center" vertical="center" wrapText="1"/>
      <protection/>
    </xf>
    <xf numFmtId="0" fontId="69" fillId="0" borderId="0" xfId="561" applyFont="1" applyAlignment="1">
      <alignment vertical="center" wrapText="1"/>
      <protection/>
    </xf>
    <xf numFmtId="1" fontId="57" fillId="0" borderId="0" xfId="554" applyNumberFormat="1" applyFont="1" applyFill="1" applyBorder="1" applyAlignment="1" applyProtection="1">
      <alignment horizontal="center"/>
      <protection locked="0"/>
    </xf>
    <xf numFmtId="3" fontId="20" fillId="0" borderId="3" xfId="557" applyNumberFormat="1" applyFont="1" applyFill="1" applyBorder="1" applyAlignment="1">
      <alignment horizontal="center" vertical="center" wrapText="1"/>
      <protection/>
    </xf>
    <xf numFmtId="3" fontId="20" fillId="0" borderId="3" xfId="561" applyNumberFormat="1" applyFont="1" applyBorder="1" applyAlignment="1">
      <alignment horizontal="center" vertical="center" wrapText="1"/>
      <protection/>
    </xf>
    <xf numFmtId="3" fontId="20" fillId="17" borderId="3" xfId="557" applyNumberFormat="1" applyFont="1" applyFill="1" applyBorder="1" applyAlignment="1">
      <alignment horizontal="center" vertical="center" wrapText="1"/>
      <protection/>
    </xf>
    <xf numFmtId="176" fontId="19" fillId="17" borderId="3" xfId="554" applyNumberFormat="1" applyFont="1" applyFill="1" applyBorder="1" applyAlignment="1" applyProtection="1">
      <alignment horizontal="center" vertical="center"/>
      <protection/>
    </xf>
    <xf numFmtId="176" fontId="65" fillId="17" borderId="3" xfId="554" applyNumberFormat="1" applyFont="1" applyFill="1" applyBorder="1" applyAlignment="1" applyProtection="1">
      <alignment horizontal="center" vertical="center"/>
      <protection/>
    </xf>
    <xf numFmtId="3" fontId="20" fillId="17" borderId="3" xfId="561" applyNumberFormat="1" applyFont="1" applyFill="1" applyBorder="1" applyAlignment="1">
      <alignment horizontal="center" vertical="center" wrapText="1"/>
      <protection/>
    </xf>
    <xf numFmtId="3" fontId="20" fillId="0" borderId="3" xfId="557" applyNumberFormat="1" applyFont="1" applyBorder="1" applyAlignment="1">
      <alignment horizontal="center" vertical="center" wrapText="1"/>
      <protection/>
    </xf>
    <xf numFmtId="3" fontId="20" fillId="0" borderId="3" xfId="551" applyNumberFormat="1" applyFont="1" applyBorder="1" applyAlignment="1">
      <alignment horizontal="center" vertical="center" wrapText="1"/>
      <protection/>
    </xf>
    <xf numFmtId="3" fontId="20" fillId="0" borderId="3" xfId="551" applyNumberFormat="1" applyFont="1" applyFill="1" applyBorder="1" applyAlignment="1">
      <alignment horizontal="center" vertical="center" wrapText="1"/>
      <protection/>
    </xf>
    <xf numFmtId="1" fontId="65" fillId="0" borderId="0" xfId="554" applyNumberFormat="1" applyFont="1" applyFill="1" applyBorder="1" applyAlignment="1" applyProtection="1">
      <alignment horizontal="center" vertical="center"/>
      <protection locked="0"/>
    </xf>
    <xf numFmtId="1" fontId="19" fillId="0" borderId="0" xfId="554" applyNumberFormat="1" applyFont="1" applyFill="1" applyBorder="1" applyAlignment="1" applyProtection="1">
      <alignment horizontal="center" vertical="center"/>
      <protection locked="0"/>
    </xf>
    <xf numFmtId="1" fontId="19" fillId="4" borderId="0" xfId="554" applyNumberFormat="1" applyFont="1" applyFill="1" applyBorder="1" applyAlignment="1" applyProtection="1">
      <alignment horizontal="center" vertical="center"/>
      <protection locked="0"/>
    </xf>
    <xf numFmtId="1" fontId="19" fillId="0" borderId="0" xfId="554" applyNumberFormat="1" applyFont="1" applyFill="1" applyBorder="1" applyAlignment="1" applyProtection="1">
      <alignment horizontal="right"/>
      <protection locked="0"/>
    </xf>
    <xf numFmtId="1" fontId="65" fillId="17" borderId="3" xfId="556" applyNumberFormat="1" applyFont="1" applyFill="1" applyBorder="1" applyAlignment="1" applyProtection="1">
      <alignment horizontal="center" vertical="center"/>
      <protection/>
    </xf>
    <xf numFmtId="3" fontId="63" fillId="0" borderId="0" xfId="561" applyNumberFormat="1" applyFont="1" applyAlignment="1">
      <alignment vertical="center" wrapText="1"/>
      <protection/>
    </xf>
    <xf numFmtId="0" fontId="20" fillId="17" borderId="31" xfId="546" applyFont="1" applyFill="1" applyBorder="1" applyAlignment="1">
      <alignment horizontal="left" vertical="center" wrapText="1"/>
      <protection/>
    </xf>
    <xf numFmtId="177" fontId="20" fillId="0" borderId="31" xfId="559" applyNumberFormat="1" applyFont="1" applyBorder="1" applyAlignment="1">
      <alignment horizontal="center" vertical="center"/>
      <protection/>
    </xf>
    <xf numFmtId="0" fontId="20" fillId="0" borderId="31" xfId="559" applyFont="1" applyBorder="1" applyAlignment="1">
      <alignment horizontal="center" vertical="center"/>
      <protection/>
    </xf>
    <xf numFmtId="0" fontId="57" fillId="0" borderId="31" xfId="546" applyFont="1" applyBorder="1" applyAlignment="1">
      <alignment horizontal="left" vertical="center" wrapText="1"/>
      <protection/>
    </xf>
    <xf numFmtId="0" fontId="57" fillId="0" borderId="31" xfId="559" applyFont="1" applyBorder="1" applyAlignment="1">
      <alignment horizontal="center" vertical="center"/>
      <protection/>
    </xf>
    <xf numFmtId="0" fontId="20" fillId="0" borderId="31" xfId="546" applyFont="1" applyFill="1" applyBorder="1" applyAlignment="1">
      <alignment horizontal="left" vertical="center" wrapText="1"/>
      <protection/>
    </xf>
    <xf numFmtId="0" fontId="57" fillId="0" borderId="31" xfId="546" applyFont="1" applyFill="1" applyBorder="1" applyAlignment="1">
      <alignment horizontal="left" vertical="center" wrapText="1"/>
      <protection/>
    </xf>
    <xf numFmtId="177" fontId="57" fillId="0" borderId="31" xfId="559" applyNumberFormat="1" applyFont="1" applyBorder="1" applyAlignment="1">
      <alignment horizontal="center" vertical="center"/>
      <protection/>
    </xf>
    <xf numFmtId="176" fontId="23" fillId="0" borderId="31" xfId="546" applyNumberFormat="1" applyFont="1" applyFill="1" applyBorder="1" applyAlignment="1">
      <alignment horizontal="center" vertical="center"/>
      <protection/>
    </xf>
    <xf numFmtId="0" fontId="74" fillId="17" borderId="3" xfId="554" applyNumberFormat="1" applyFont="1" applyFill="1" applyBorder="1" applyAlignment="1" applyProtection="1">
      <alignment horizontal="left" vertical="center" wrapText="1" shrinkToFit="1"/>
      <protection/>
    </xf>
    <xf numFmtId="1" fontId="75" fillId="0" borderId="3" xfId="0" applyNumberFormat="1" applyFont="1" applyFill="1" applyBorder="1" applyAlignment="1" applyProtection="1">
      <alignment vertical="center" wrapText="1" shrinkToFit="1"/>
      <protection locked="0"/>
    </xf>
    <xf numFmtId="1" fontId="75" fillId="0" borderId="3" xfId="0" applyNumberFormat="1" applyFont="1" applyBorder="1" applyAlignment="1" applyProtection="1">
      <alignment vertical="center" wrapText="1" shrinkToFit="1"/>
      <protection locked="0"/>
    </xf>
    <xf numFmtId="1" fontId="19" fillId="17" borderId="3" xfId="556" applyNumberFormat="1" applyFont="1" applyFill="1" applyBorder="1" applyAlignment="1" applyProtection="1">
      <alignment horizontal="center" vertical="center"/>
      <protection/>
    </xf>
    <xf numFmtId="0" fontId="76" fillId="0" borderId="30" xfId="0" applyFont="1" applyBorder="1" applyAlignment="1">
      <alignment vertical="center"/>
    </xf>
    <xf numFmtId="49" fontId="20" fillId="0" borderId="32" xfId="546" applyNumberFormat="1" applyFont="1" applyFill="1" applyBorder="1" applyAlignment="1">
      <alignment horizontal="center" vertical="center" wrapText="1"/>
      <protection/>
    </xf>
    <xf numFmtId="49" fontId="20" fillId="0" borderId="33" xfId="546" applyNumberFormat="1" applyFont="1" applyFill="1" applyBorder="1" applyAlignment="1">
      <alignment horizontal="center" vertical="center" wrapText="1"/>
      <protection/>
    </xf>
    <xf numFmtId="0" fontId="20" fillId="0" borderId="34" xfId="546" applyFont="1" applyFill="1" applyBorder="1" applyAlignment="1">
      <alignment horizontal="center" vertical="center" wrapText="1"/>
      <protection/>
    </xf>
    <xf numFmtId="0" fontId="20" fillId="0" borderId="35" xfId="546" applyFont="1" applyFill="1" applyBorder="1" applyAlignment="1">
      <alignment horizontal="center" vertical="center" wrapText="1"/>
      <protection/>
    </xf>
    <xf numFmtId="0" fontId="43" fillId="0" borderId="0" xfId="559" applyFont="1" applyBorder="1" applyAlignment="1">
      <alignment horizontal="left" vertical="center" wrapText="1"/>
      <protection/>
    </xf>
    <xf numFmtId="0" fontId="70" fillId="0" borderId="0" xfId="546" applyFont="1" applyFill="1" applyBorder="1" applyAlignment="1">
      <alignment horizontal="center" vertical="center" wrapText="1"/>
      <protection/>
    </xf>
    <xf numFmtId="0" fontId="61" fillId="0" borderId="31" xfId="546" applyFont="1" applyBorder="1" applyAlignment="1">
      <alignment horizontal="center" vertical="center" wrapText="1"/>
      <protection/>
    </xf>
    <xf numFmtId="0" fontId="44" fillId="0" borderId="0" xfId="557" applyFont="1" applyFill="1" applyAlignment="1">
      <alignment horizontal="center" vertical="center" wrapText="1"/>
      <protection/>
    </xf>
    <xf numFmtId="0" fontId="62" fillId="0" borderId="0" xfId="557" applyFont="1" applyFill="1" applyAlignment="1">
      <alignment horizontal="center"/>
      <protection/>
    </xf>
    <xf numFmtId="0" fontId="60" fillId="0" borderId="36" xfId="561" applyFont="1" applyBorder="1" applyAlignment="1">
      <alignment horizontal="center" vertical="center" wrapText="1"/>
      <protection/>
    </xf>
    <xf numFmtId="0" fontId="60" fillId="0" borderId="37" xfId="561" applyFont="1" applyBorder="1" applyAlignment="1">
      <alignment horizontal="center" vertical="center" wrapText="1"/>
      <protection/>
    </xf>
    <xf numFmtId="0" fontId="60" fillId="0" borderId="23" xfId="561" applyFont="1" applyBorder="1" applyAlignment="1">
      <alignment horizontal="center" vertical="center" wrapText="1"/>
      <protection/>
    </xf>
    <xf numFmtId="1" fontId="44" fillId="0" borderId="0" xfId="554" applyNumberFormat="1" applyFont="1" applyFill="1" applyAlignment="1" applyProtection="1">
      <alignment horizontal="center" vertical="center" wrapText="1"/>
      <protection locked="0"/>
    </xf>
    <xf numFmtId="1" fontId="44" fillId="0" borderId="0" xfId="554" applyNumberFormat="1" applyFont="1" applyFill="1" applyBorder="1" applyAlignment="1" applyProtection="1">
      <alignment horizontal="center" vertical="center"/>
      <protection locked="0"/>
    </xf>
    <xf numFmtId="1" fontId="21" fillId="0" borderId="38" xfId="554" applyNumberFormat="1" applyFont="1" applyFill="1" applyBorder="1" applyAlignment="1" applyProtection="1">
      <alignment horizontal="center" vertical="center" wrapText="1"/>
      <protection/>
    </xf>
    <xf numFmtId="1" fontId="21" fillId="0" borderId="39" xfId="554" applyNumberFormat="1" applyFont="1" applyFill="1" applyBorder="1" applyAlignment="1" applyProtection="1">
      <alignment horizontal="center" vertical="center" wrapText="1"/>
      <protection/>
    </xf>
    <xf numFmtId="1" fontId="21" fillId="0" borderId="40" xfId="554" applyNumberFormat="1" applyFont="1" applyFill="1" applyBorder="1" applyAlignment="1" applyProtection="1">
      <alignment horizontal="center" vertical="center" wrapText="1"/>
      <protection/>
    </xf>
    <xf numFmtId="1" fontId="21" fillId="0" borderId="41" xfId="554" applyNumberFormat="1" applyFont="1" applyFill="1" applyBorder="1" applyAlignment="1" applyProtection="1">
      <alignment horizontal="center" vertical="center" wrapText="1"/>
      <protection/>
    </xf>
    <xf numFmtId="1" fontId="21" fillId="0" borderId="0" xfId="554" applyNumberFormat="1" applyFont="1" applyFill="1" applyBorder="1" applyAlignment="1" applyProtection="1">
      <alignment horizontal="center" vertical="center" wrapText="1"/>
      <protection/>
    </xf>
    <xf numFmtId="1" fontId="21" fillId="0" borderId="29" xfId="554" applyNumberFormat="1" applyFont="1" applyFill="1" applyBorder="1" applyAlignment="1" applyProtection="1">
      <alignment horizontal="center" vertical="center" wrapText="1"/>
      <protection/>
    </xf>
    <xf numFmtId="1" fontId="21" fillId="0" borderId="42" xfId="554" applyNumberFormat="1" applyFont="1" applyFill="1" applyBorder="1" applyAlignment="1" applyProtection="1">
      <alignment horizontal="center" vertical="center" wrapText="1"/>
      <protection/>
    </xf>
    <xf numFmtId="1" fontId="21" fillId="0" borderId="43" xfId="554" applyNumberFormat="1" applyFont="1" applyFill="1" applyBorder="1" applyAlignment="1" applyProtection="1">
      <alignment horizontal="center" vertical="center" wrapText="1"/>
      <protection/>
    </xf>
    <xf numFmtId="1" fontId="21" fillId="0" borderId="44" xfId="554" applyNumberFormat="1" applyFont="1" applyFill="1" applyBorder="1" applyAlignment="1" applyProtection="1">
      <alignment horizontal="center" vertical="center" wrapText="1"/>
      <protection/>
    </xf>
    <xf numFmtId="1" fontId="21" fillId="0" borderId="38" xfId="554" applyNumberFormat="1" applyFont="1" applyFill="1" applyBorder="1" applyAlignment="1" applyProtection="1">
      <alignment horizontal="center" vertical="center" wrapText="1"/>
      <protection locked="0"/>
    </xf>
    <xf numFmtId="1" fontId="21" fillId="0" borderId="39" xfId="554" applyNumberFormat="1" applyFont="1" applyFill="1" applyBorder="1" applyAlignment="1" applyProtection="1">
      <alignment horizontal="center" vertical="center" wrapText="1"/>
      <protection locked="0"/>
    </xf>
    <xf numFmtId="1" fontId="21" fillId="0" borderId="40" xfId="554" applyNumberFormat="1" applyFont="1" applyFill="1" applyBorder="1" applyAlignment="1" applyProtection="1">
      <alignment horizontal="center" vertical="center" wrapText="1"/>
      <protection locked="0"/>
    </xf>
    <xf numFmtId="1" fontId="21" fillId="0" borderId="41" xfId="554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554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54" applyNumberFormat="1" applyFont="1" applyFill="1" applyBorder="1" applyAlignment="1" applyProtection="1">
      <alignment horizontal="center" vertical="center" wrapText="1"/>
      <protection locked="0"/>
    </xf>
    <xf numFmtId="1" fontId="21" fillId="0" borderId="42" xfId="554" applyNumberFormat="1" applyFont="1" applyFill="1" applyBorder="1" applyAlignment="1" applyProtection="1">
      <alignment horizontal="center" vertical="center" wrapText="1"/>
      <protection locked="0"/>
    </xf>
    <xf numFmtId="1" fontId="21" fillId="0" borderId="43" xfId="554" applyNumberFormat="1" applyFont="1" applyFill="1" applyBorder="1" applyAlignment="1" applyProtection="1">
      <alignment horizontal="center" vertical="center" wrapText="1"/>
      <protection locked="0"/>
    </xf>
    <xf numFmtId="1" fontId="21" fillId="0" borderId="44" xfId="554" applyNumberFormat="1" applyFont="1" applyFill="1" applyBorder="1" applyAlignment="1" applyProtection="1">
      <alignment horizontal="center" vertical="center" wrapText="1"/>
      <protection locked="0"/>
    </xf>
    <xf numFmtId="1" fontId="21" fillId="0" borderId="38" xfId="556" applyNumberFormat="1" applyFont="1" applyFill="1" applyBorder="1" applyAlignment="1" applyProtection="1">
      <alignment horizontal="center" vertical="center" wrapText="1"/>
      <protection/>
    </xf>
    <xf numFmtId="1" fontId="21" fillId="0" borderId="39" xfId="556" applyNumberFormat="1" applyFont="1" applyFill="1" applyBorder="1" applyAlignment="1" applyProtection="1">
      <alignment horizontal="center" vertical="center" wrapText="1"/>
      <protection/>
    </xf>
    <xf numFmtId="1" fontId="21" fillId="0" borderId="40" xfId="556" applyNumberFormat="1" applyFont="1" applyFill="1" applyBorder="1" applyAlignment="1" applyProtection="1">
      <alignment horizontal="center" vertical="center" wrapText="1"/>
      <protection/>
    </xf>
    <xf numFmtId="1" fontId="21" fillId="0" borderId="41" xfId="556" applyNumberFormat="1" applyFont="1" applyFill="1" applyBorder="1" applyAlignment="1" applyProtection="1">
      <alignment horizontal="center" vertical="center" wrapText="1"/>
      <protection/>
    </xf>
    <xf numFmtId="1" fontId="21" fillId="0" borderId="0" xfId="556" applyNumberFormat="1" applyFont="1" applyFill="1" applyBorder="1" applyAlignment="1" applyProtection="1">
      <alignment horizontal="center" vertical="center" wrapText="1"/>
      <protection/>
    </xf>
    <xf numFmtId="1" fontId="21" fillId="0" borderId="29" xfId="556" applyNumberFormat="1" applyFont="1" applyFill="1" applyBorder="1" applyAlignment="1" applyProtection="1">
      <alignment horizontal="center" vertical="center" wrapText="1"/>
      <protection/>
    </xf>
    <xf numFmtId="1" fontId="21" fillId="0" borderId="42" xfId="556" applyNumberFormat="1" applyFont="1" applyFill="1" applyBorder="1" applyAlignment="1" applyProtection="1">
      <alignment horizontal="center" vertical="center" wrapText="1"/>
      <protection/>
    </xf>
    <xf numFmtId="1" fontId="21" fillId="0" borderId="43" xfId="556" applyNumberFormat="1" applyFont="1" applyFill="1" applyBorder="1" applyAlignment="1" applyProtection="1">
      <alignment horizontal="center" vertical="center" wrapText="1"/>
      <protection/>
    </xf>
    <xf numFmtId="1" fontId="21" fillId="0" borderId="44" xfId="556" applyNumberFormat="1" applyFont="1" applyFill="1" applyBorder="1" applyAlignment="1" applyProtection="1">
      <alignment horizontal="center" vertical="center" wrapText="1"/>
      <protection/>
    </xf>
    <xf numFmtId="1" fontId="66" fillId="0" borderId="3" xfId="554" applyNumberFormat="1" applyFont="1" applyFill="1" applyBorder="1" applyAlignment="1" applyProtection="1">
      <alignment horizontal="left"/>
      <protection locked="0"/>
    </xf>
    <xf numFmtId="0" fontId="23" fillId="0" borderId="0" xfId="562" applyFont="1" applyFill="1" applyBorder="1" applyAlignment="1">
      <alignment horizontal="left"/>
      <protection/>
    </xf>
    <xf numFmtId="0" fontId="23" fillId="0" borderId="0" xfId="562" applyFont="1" applyFill="1" applyAlignment="1">
      <alignment horizontal="center" wrapText="1"/>
      <protection/>
    </xf>
    <xf numFmtId="0" fontId="42" fillId="0" borderId="21" xfId="562" applyFont="1" applyFill="1" applyBorder="1" applyAlignment="1">
      <alignment horizontal="center"/>
      <protection/>
    </xf>
    <xf numFmtId="0" fontId="42" fillId="0" borderId="20" xfId="562" applyFont="1" applyFill="1" applyBorder="1" applyAlignment="1">
      <alignment horizontal="center"/>
      <protection/>
    </xf>
  </cellXfs>
  <cellStyles count="607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_П_1" xfId="21"/>
    <cellStyle name="20% - Accent2" xfId="22"/>
    <cellStyle name="20% - Accent2 2" xfId="23"/>
    <cellStyle name="20% - Accent2 3" xfId="24"/>
    <cellStyle name="20% - Accent2 4" xfId="25"/>
    <cellStyle name="20% - Accent2_П_1" xfId="26"/>
    <cellStyle name="20% - Accent3" xfId="27"/>
    <cellStyle name="20% - Accent3 2" xfId="28"/>
    <cellStyle name="20% - Accent3 3" xfId="29"/>
    <cellStyle name="20% - Accent3 4" xfId="30"/>
    <cellStyle name="20% - Accent3_П_1" xfId="31"/>
    <cellStyle name="20% - Accent4" xfId="32"/>
    <cellStyle name="20% - Accent4 2" xfId="33"/>
    <cellStyle name="20% - Accent4 3" xfId="34"/>
    <cellStyle name="20% - Accent4 4" xfId="35"/>
    <cellStyle name="20% - Accent4_П_1" xfId="36"/>
    <cellStyle name="20% - Accent5" xfId="37"/>
    <cellStyle name="20% - Accent5 2" xfId="38"/>
    <cellStyle name="20% - Accent5 3" xfId="39"/>
    <cellStyle name="20% - Accent5 4" xfId="40"/>
    <cellStyle name="20% - Accent5_П_1" xfId="41"/>
    <cellStyle name="20% - Accent6" xfId="42"/>
    <cellStyle name="20% - Accent6 2" xfId="43"/>
    <cellStyle name="20% - Accent6 3" xfId="44"/>
    <cellStyle name="20% - Accent6 4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3" xfId="51"/>
    <cellStyle name="20% — акцент1 3" xfId="52"/>
    <cellStyle name="20% - Акцент1 4" xfId="53"/>
    <cellStyle name="20% - Акцент1 5" xfId="54"/>
    <cellStyle name="20% - Акцент1_16 " xfId="55"/>
    <cellStyle name="20% - Акцент2" xfId="56"/>
    <cellStyle name="20% — акцент2" xfId="57"/>
    <cellStyle name="20% - Акцент2 2" xfId="58"/>
    <cellStyle name="20% — акцент2 2" xfId="59"/>
    <cellStyle name="20% - Акцент2 3" xfId="60"/>
    <cellStyle name="20% — акцент2 3" xfId="61"/>
    <cellStyle name="20% - Акцент2 4" xfId="62"/>
    <cellStyle name="20% - Акцент2 5" xfId="63"/>
    <cellStyle name="20% - Акцент2_16 " xfId="64"/>
    <cellStyle name="20% - Акцент3" xfId="65"/>
    <cellStyle name="20% — акцент3" xfId="66"/>
    <cellStyle name="20% - Акцент3 2" xfId="67"/>
    <cellStyle name="20% — акцент3 2" xfId="68"/>
    <cellStyle name="20% - Акцент3 3" xfId="69"/>
    <cellStyle name="20% — акцент3 3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3" xfId="78"/>
    <cellStyle name="20% — акцент4 3" xfId="79"/>
    <cellStyle name="20% - Акцент4 4" xfId="80"/>
    <cellStyle name="20% - Акцент4 5" xfId="81"/>
    <cellStyle name="20% - Акцент4_16 " xfId="82"/>
    <cellStyle name="20% - Акцент5" xfId="83"/>
    <cellStyle name="20% — акцент5" xfId="84"/>
    <cellStyle name="20% - Акцент5 2" xfId="85"/>
    <cellStyle name="20% — акцент5 2" xfId="86"/>
    <cellStyle name="20% - Акцент5 3" xfId="87"/>
    <cellStyle name="20% - Акцент5 4" xfId="88"/>
    <cellStyle name="20% - Акцент5 5" xfId="89"/>
    <cellStyle name="20% - Акцент6" xfId="90"/>
    <cellStyle name="20% — акцент6" xfId="91"/>
    <cellStyle name="20% - Акцент6 2" xfId="92"/>
    <cellStyle name="20% — акцент6 2" xfId="93"/>
    <cellStyle name="20% - Акцент6 3" xfId="94"/>
    <cellStyle name="20% — акцент6 3" xfId="95"/>
    <cellStyle name="20% - Акцент6 4" xfId="96"/>
    <cellStyle name="20% - Акцент6 5" xfId="97"/>
    <cellStyle name="20% - Акцент6_16 " xfId="98"/>
    <cellStyle name="20% – Акцентування1" xfId="99"/>
    <cellStyle name="20% – Акцентування1 2" xfId="100"/>
    <cellStyle name="20% – Акцентування1 3" xfId="101"/>
    <cellStyle name="20% – Акцентування1 4" xfId="102"/>
    <cellStyle name="20% – Акцентування2" xfId="103"/>
    <cellStyle name="20% – Акцентування2 2" xfId="104"/>
    <cellStyle name="20% – Акцентування2 3" xfId="105"/>
    <cellStyle name="20% – Акцентування2 4" xfId="106"/>
    <cellStyle name="20% – Акцентування3" xfId="107"/>
    <cellStyle name="20% – Акцентування3 2" xfId="108"/>
    <cellStyle name="20% – Акцентування3 3" xfId="109"/>
    <cellStyle name="20% – Акцентування3 4" xfId="110"/>
    <cellStyle name="20% – Акцентування4" xfId="111"/>
    <cellStyle name="20% – Акцентування4 2" xfId="112"/>
    <cellStyle name="20% – Акцентування4 3" xfId="113"/>
    <cellStyle name="20% – Акцентування4 4" xfId="114"/>
    <cellStyle name="20% – Акцентування5" xfId="115"/>
    <cellStyle name="20% – Акцентування5 2" xfId="116"/>
    <cellStyle name="20% – Акцентування5 3" xfId="117"/>
    <cellStyle name="20% – Акцентування5 4" xfId="118"/>
    <cellStyle name="20% – Акцентування6" xfId="119"/>
    <cellStyle name="20% – Акцентування6 2" xfId="120"/>
    <cellStyle name="20% – Акцентування6 3" xfId="121"/>
    <cellStyle name="20% – Акцентування6 4" xfId="122"/>
    <cellStyle name="40% - Accent1" xfId="123"/>
    <cellStyle name="40% - Accent1 2" xfId="124"/>
    <cellStyle name="40% - Accent1 3" xfId="125"/>
    <cellStyle name="40% - Accent1 4" xfId="126"/>
    <cellStyle name="40% - Accent1_П_1" xfId="127"/>
    <cellStyle name="40% - Accent2" xfId="128"/>
    <cellStyle name="40% - Accent2 2" xfId="129"/>
    <cellStyle name="40% - Accent2 3" xfId="130"/>
    <cellStyle name="40% - Accent2 4" xfId="131"/>
    <cellStyle name="40% - Accent2_П_1" xfId="132"/>
    <cellStyle name="40% - Accent3" xfId="133"/>
    <cellStyle name="40% - Accent3 2" xfId="134"/>
    <cellStyle name="40% - Accent3 3" xfId="135"/>
    <cellStyle name="40% - Accent3 4" xfId="136"/>
    <cellStyle name="40% - Accent3_П_1" xfId="137"/>
    <cellStyle name="40% - Accent4" xfId="138"/>
    <cellStyle name="40% - Accent4 2" xfId="139"/>
    <cellStyle name="40% - Accent4 3" xfId="140"/>
    <cellStyle name="40% - Accent4 4" xfId="141"/>
    <cellStyle name="40% - Accent4_П_1" xfId="142"/>
    <cellStyle name="40% - Accent5" xfId="143"/>
    <cellStyle name="40% - Accent5 2" xfId="144"/>
    <cellStyle name="40% - Accent5 3" xfId="145"/>
    <cellStyle name="40% - Accent5 4" xfId="146"/>
    <cellStyle name="40% - Accent5_П_1" xfId="147"/>
    <cellStyle name="40% - Accent6" xfId="148"/>
    <cellStyle name="40% - Accent6 2" xfId="149"/>
    <cellStyle name="40% - Accent6 3" xfId="150"/>
    <cellStyle name="40% - Accent6 4" xfId="151"/>
    <cellStyle name="40% - Accent6_П_1" xfId="152"/>
    <cellStyle name="40% - Акцент1" xfId="153"/>
    <cellStyle name="40% — акцент1" xfId="154"/>
    <cellStyle name="40% - Акцент1 2" xfId="155"/>
    <cellStyle name="40% — акцент1 2" xfId="156"/>
    <cellStyle name="40% - Акцент1 3" xfId="157"/>
    <cellStyle name="40% — акцент1 3" xfId="158"/>
    <cellStyle name="40% - Акцент1 4" xfId="159"/>
    <cellStyle name="40% - Акцент1 5" xfId="160"/>
    <cellStyle name="40% - Акцент1_16 " xfId="161"/>
    <cellStyle name="40% - Акцент2" xfId="162"/>
    <cellStyle name="40% — акцент2" xfId="163"/>
    <cellStyle name="40% - Акцент2 2" xfId="164"/>
    <cellStyle name="40% — акцент2 2" xfId="165"/>
    <cellStyle name="40% - Акцент2 3" xfId="166"/>
    <cellStyle name="40% - Акцент2 4" xfId="167"/>
    <cellStyle name="40% - Акцент2 5" xfId="168"/>
    <cellStyle name="40% - Акцент3" xfId="169"/>
    <cellStyle name="40% — акцент3" xfId="170"/>
    <cellStyle name="40% - Акцент3 2" xfId="171"/>
    <cellStyle name="40% — акцент3 2" xfId="172"/>
    <cellStyle name="40% - Акцент3 3" xfId="173"/>
    <cellStyle name="40% — акцент3 3" xfId="174"/>
    <cellStyle name="40% - Акцент3 4" xfId="175"/>
    <cellStyle name="40% - Акцент3 5" xfId="176"/>
    <cellStyle name="40% - Акцент3_16 " xfId="177"/>
    <cellStyle name="40% - Акцент4" xfId="178"/>
    <cellStyle name="40% — акцент4" xfId="179"/>
    <cellStyle name="40% - Акцент4 2" xfId="180"/>
    <cellStyle name="40% — акцент4 2" xfId="181"/>
    <cellStyle name="40% - Акцент4 3" xfId="182"/>
    <cellStyle name="40% — акцент4 3" xfId="183"/>
    <cellStyle name="40% - Акцент4 4" xfId="184"/>
    <cellStyle name="40% - Акцент4 5" xfId="185"/>
    <cellStyle name="40% - Акцент4_16 " xfId="186"/>
    <cellStyle name="40% - Акцент5" xfId="187"/>
    <cellStyle name="40% — акцент5" xfId="188"/>
    <cellStyle name="40% - Акцент5 2" xfId="189"/>
    <cellStyle name="40% — акцент5 2" xfId="190"/>
    <cellStyle name="40% - Акцент5 3" xfId="191"/>
    <cellStyle name="40% — акцент5 3" xfId="192"/>
    <cellStyle name="40% - Акцент5 4" xfId="193"/>
    <cellStyle name="40% - Акцент5 5" xfId="194"/>
    <cellStyle name="40% - Акцент5_16 " xfId="195"/>
    <cellStyle name="40% - Акцент6" xfId="196"/>
    <cellStyle name="40% — акцент6" xfId="197"/>
    <cellStyle name="40% - Акцент6 2" xfId="198"/>
    <cellStyle name="40% — акцент6 2" xfId="199"/>
    <cellStyle name="40% - Акцент6 3" xfId="200"/>
    <cellStyle name="40% — акцент6 3" xfId="201"/>
    <cellStyle name="40% - Акцент6 4" xfId="202"/>
    <cellStyle name="40% - Акцент6 5" xfId="203"/>
    <cellStyle name="40% - Акцент6_16 " xfId="204"/>
    <cellStyle name="40% – Акцентування1" xfId="205"/>
    <cellStyle name="40% – Акцентування1 2" xfId="206"/>
    <cellStyle name="40% – Акцентування1 3" xfId="207"/>
    <cellStyle name="40% – Акцентування1 4" xfId="208"/>
    <cellStyle name="40% – Акцентування2" xfId="209"/>
    <cellStyle name="40% – Акцентування2 2" xfId="210"/>
    <cellStyle name="40% – Акцентування2 3" xfId="211"/>
    <cellStyle name="40% – Акцентування2 4" xfId="212"/>
    <cellStyle name="40% – Акцентування3" xfId="213"/>
    <cellStyle name="40% – Акцентування3 2" xfId="214"/>
    <cellStyle name="40% – Акцентування3 3" xfId="215"/>
    <cellStyle name="40% – Акцентування3 4" xfId="216"/>
    <cellStyle name="40% – Акцентування4" xfId="217"/>
    <cellStyle name="40% – Акцентування4 2" xfId="218"/>
    <cellStyle name="40% – Акцентування4 3" xfId="219"/>
    <cellStyle name="40% – Акцентування4 4" xfId="220"/>
    <cellStyle name="40% – Акцентування5" xfId="221"/>
    <cellStyle name="40% – Акцентування5 2" xfId="222"/>
    <cellStyle name="40% – Акцентування5 3" xfId="223"/>
    <cellStyle name="40% – Акцентування5 4" xfId="224"/>
    <cellStyle name="40% – Акцентування6" xfId="225"/>
    <cellStyle name="40% – Акцентування6 2" xfId="226"/>
    <cellStyle name="40% – Акцентування6 3" xfId="227"/>
    <cellStyle name="40% – Акцентування6 4" xfId="228"/>
    <cellStyle name="60% - Accent1" xfId="229"/>
    <cellStyle name="60% - Accent1 2" xfId="230"/>
    <cellStyle name="60% - Accent1_П_1" xfId="231"/>
    <cellStyle name="60% - Accent2" xfId="232"/>
    <cellStyle name="60% - Accent2 2" xfId="233"/>
    <cellStyle name="60% - Accent2_П_1" xfId="234"/>
    <cellStyle name="60% - Accent3" xfId="235"/>
    <cellStyle name="60% - Accent3 2" xfId="236"/>
    <cellStyle name="60% - Accent3_П_1" xfId="237"/>
    <cellStyle name="60% - Accent4" xfId="238"/>
    <cellStyle name="60% - Accent4 2" xfId="239"/>
    <cellStyle name="60% - Accent4_П_1" xfId="240"/>
    <cellStyle name="60% - Accent5" xfId="241"/>
    <cellStyle name="60% - Accent5 2" xfId="242"/>
    <cellStyle name="60% - Accent5_П_1" xfId="243"/>
    <cellStyle name="60% - Accent6" xfId="244"/>
    <cellStyle name="60% - Accent6 2" xfId="245"/>
    <cellStyle name="60% - Accent6_П_1" xfId="246"/>
    <cellStyle name="60% - Акцент1" xfId="247"/>
    <cellStyle name="60% — акцент1" xfId="248"/>
    <cellStyle name="60% - Акцент1 2" xfId="249"/>
    <cellStyle name="60% — акцент1 2" xfId="250"/>
    <cellStyle name="60% - Акцент1 3" xfId="251"/>
    <cellStyle name="60% — акцент1 3" xfId="252"/>
    <cellStyle name="60% - Акцент1 4" xfId="253"/>
    <cellStyle name="60% - Акцент1 5" xfId="254"/>
    <cellStyle name="60% - Акцент1_16 " xfId="255"/>
    <cellStyle name="60% - Акцент2" xfId="256"/>
    <cellStyle name="60% — акцент2" xfId="257"/>
    <cellStyle name="60% - Акцент2 2" xfId="258"/>
    <cellStyle name="60% — акцент2 2" xfId="259"/>
    <cellStyle name="60% - Акцент2 3" xfId="260"/>
    <cellStyle name="60% — акцент2 3" xfId="261"/>
    <cellStyle name="60% - Акцент2 4" xfId="262"/>
    <cellStyle name="60% - Акцент2 5" xfId="263"/>
    <cellStyle name="60% - Акцент2_16 " xfId="264"/>
    <cellStyle name="60% - Акцент3" xfId="265"/>
    <cellStyle name="60% — акцент3" xfId="266"/>
    <cellStyle name="60% - Акцент3 2" xfId="267"/>
    <cellStyle name="60% — акцент3 2" xfId="268"/>
    <cellStyle name="60% - Акцент3 3" xfId="269"/>
    <cellStyle name="60% — акцент3 3" xfId="270"/>
    <cellStyle name="60% - Акцент3 4" xfId="271"/>
    <cellStyle name="60% - Акцент3 5" xfId="272"/>
    <cellStyle name="60% - Акцент3_16 " xfId="273"/>
    <cellStyle name="60% - Акцент4" xfId="274"/>
    <cellStyle name="60% — акцент4" xfId="275"/>
    <cellStyle name="60% - Акцент4 2" xfId="276"/>
    <cellStyle name="60% — акцент4 2" xfId="277"/>
    <cellStyle name="60% - Акцент4 3" xfId="278"/>
    <cellStyle name="60% — акцент4 3" xfId="279"/>
    <cellStyle name="60% - Акцент4 4" xfId="280"/>
    <cellStyle name="60% - Акцент4 5" xfId="281"/>
    <cellStyle name="60% - Акцент4_16 " xfId="282"/>
    <cellStyle name="60% - Акцент5" xfId="283"/>
    <cellStyle name="60% — акцент5" xfId="284"/>
    <cellStyle name="60% - Акцент5 2" xfId="285"/>
    <cellStyle name="60% — акцент5 2" xfId="286"/>
    <cellStyle name="60% - Акцент5 3" xfId="287"/>
    <cellStyle name="60% — акцент5 3" xfId="288"/>
    <cellStyle name="60% - Акцент5 4" xfId="289"/>
    <cellStyle name="60% - Акцент5 5" xfId="290"/>
    <cellStyle name="60% - Акцент5_16 " xfId="291"/>
    <cellStyle name="60% - Акцент6" xfId="292"/>
    <cellStyle name="60% — акцент6" xfId="293"/>
    <cellStyle name="60% - Акцент6 2" xfId="294"/>
    <cellStyle name="60% — акцент6 2" xfId="295"/>
    <cellStyle name="60% - Акцент6 3" xfId="296"/>
    <cellStyle name="60% — акцент6 3" xfId="297"/>
    <cellStyle name="60% - Акцент6 4" xfId="298"/>
    <cellStyle name="60% - Акцент6 5" xfId="299"/>
    <cellStyle name="60% - Акцент6_16 " xfId="300"/>
    <cellStyle name="60% – Акцентування1" xfId="301"/>
    <cellStyle name="60% – Акцентування1 2" xfId="302"/>
    <cellStyle name="60% – Акцентування2" xfId="303"/>
    <cellStyle name="60% – Акцентування2 2" xfId="304"/>
    <cellStyle name="60% – Акцентування3" xfId="305"/>
    <cellStyle name="60% – Акцентування3 2" xfId="306"/>
    <cellStyle name="60% – Акцентування4" xfId="307"/>
    <cellStyle name="60% – Акцентування4 2" xfId="308"/>
    <cellStyle name="60% – Акцентування5" xfId="309"/>
    <cellStyle name="60% – Акцентування5 2" xfId="310"/>
    <cellStyle name="60% – Акцентування6" xfId="311"/>
    <cellStyle name="60% – Акцентування6 2" xfId="312"/>
    <cellStyle name="Accent1" xfId="313"/>
    <cellStyle name="Accent1 2" xfId="314"/>
    <cellStyle name="Accent1_П_1" xfId="315"/>
    <cellStyle name="Accent2" xfId="316"/>
    <cellStyle name="Accent2 2" xfId="317"/>
    <cellStyle name="Accent2_П_1" xfId="318"/>
    <cellStyle name="Accent3" xfId="319"/>
    <cellStyle name="Accent3 2" xfId="320"/>
    <cellStyle name="Accent3_П_1" xfId="321"/>
    <cellStyle name="Accent4" xfId="322"/>
    <cellStyle name="Accent4 2" xfId="323"/>
    <cellStyle name="Accent4_П_1" xfId="324"/>
    <cellStyle name="Accent5" xfId="325"/>
    <cellStyle name="Accent5 2" xfId="326"/>
    <cellStyle name="Accent5_П_1" xfId="327"/>
    <cellStyle name="Accent6" xfId="328"/>
    <cellStyle name="Accent6 2" xfId="329"/>
    <cellStyle name="Accent6_П_1" xfId="330"/>
    <cellStyle name="Bad" xfId="331"/>
    <cellStyle name="Bad 2" xfId="332"/>
    <cellStyle name="Bad_П_1" xfId="333"/>
    <cellStyle name="Calculation" xfId="334"/>
    <cellStyle name="Calculation 2" xfId="335"/>
    <cellStyle name="Calculation_П_1" xfId="336"/>
    <cellStyle name="Check Cell" xfId="337"/>
    <cellStyle name="Check Cell 2" xfId="338"/>
    <cellStyle name="Check Cell_П_1" xfId="339"/>
    <cellStyle name="Excel Built-in Normal" xfId="340"/>
    <cellStyle name="Explanatory Text" xfId="341"/>
    <cellStyle name="fBlock" xfId="342"/>
    <cellStyle name="fCmp" xfId="343"/>
    <cellStyle name="fEr" xfId="344"/>
    <cellStyle name="fHead" xfId="345"/>
    <cellStyle name="fHead 2" xfId="346"/>
    <cellStyle name="fName" xfId="347"/>
    <cellStyle name="Good" xfId="348"/>
    <cellStyle name="Good 2" xfId="349"/>
    <cellStyle name="Good_П_1" xfId="350"/>
    <cellStyle name="Heading 1" xfId="351"/>
    <cellStyle name="Heading 1 2" xfId="352"/>
    <cellStyle name="Heading 2" xfId="353"/>
    <cellStyle name="Heading 2 2" xfId="354"/>
    <cellStyle name="Heading 3" xfId="355"/>
    <cellStyle name="Heading 3 2" xfId="356"/>
    <cellStyle name="Heading 4" xfId="357"/>
    <cellStyle name="Heading 4 2" xfId="358"/>
    <cellStyle name="Input" xfId="359"/>
    <cellStyle name="Input 2" xfId="360"/>
    <cellStyle name="Input_П_1" xfId="361"/>
    <cellStyle name="Linked Cell" xfId="362"/>
    <cellStyle name="Linked Cell 2" xfId="363"/>
    <cellStyle name="Neutral" xfId="364"/>
    <cellStyle name="Neutral 2" xfId="365"/>
    <cellStyle name="Neutral_П_1" xfId="366"/>
    <cellStyle name="Normal 2" xfId="367"/>
    <cellStyle name="Normal_Sheet1" xfId="368"/>
    <cellStyle name="Note" xfId="369"/>
    <cellStyle name="Note 2" xfId="370"/>
    <cellStyle name="Note 3" xfId="371"/>
    <cellStyle name="Note 4" xfId="372"/>
    <cellStyle name="Note_П_1" xfId="373"/>
    <cellStyle name="Output" xfId="374"/>
    <cellStyle name="Output 2" xfId="375"/>
    <cellStyle name="Output_П_1" xfId="376"/>
    <cellStyle name="Title" xfId="377"/>
    <cellStyle name="Total" xfId="378"/>
    <cellStyle name="vDa" xfId="379"/>
    <cellStyle name="vDa 2" xfId="380"/>
    <cellStyle name="vHl" xfId="381"/>
    <cellStyle name="vHl 2" xfId="382"/>
    <cellStyle name="vN0" xfId="383"/>
    <cellStyle name="vN0 2" xfId="384"/>
    <cellStyle name="vN0 3" xfId="385"/>
    <cellStyle name="vSt" xfId="386"/>
    <cellStyle name="vSt 2" xfId="387"/>
    <cellStyle name="Warning Text" xfId="388"/>
    <cellStyle name="Акцент1" xfId="389"/>
    <cellStyle name="Акцент1 2" xfId="390"/>
    <cellStyle name="Акцент1 2 2" xfId="391"/>
    <cellStyle name="Акцент1 3" xfId="392"/>
    <cellStyle name="Акцент1 4" xfId="393"/>
    <cellStyle name="Акцент1 5" xfId="394"/>
    <cellStyle name="Акцент2" xfId="395"/>
    <cellStyle name="Акцент2 2" xfId="396"/>
    <cellStyle name="Акцент2 2 2" xfId="397"/>
    <cellStyle name="Акцент2 3" xfId="398"/>
    <cellStyle name="Акцент2 4" xfId="399"/>
    <cellStyle name="Акцент2 5" xfId="400"/>
    <cellStyle name="Акцент3" xfId="401"/>
    <cellStyle name="Акцент3 2" xfId="402"/>
    <cellStyle name="Акцент3 2 2" xfId="403"/>
    <cellStyle name="Акцент3 3" xfId="404"/>
    <cellStyle name="Акцент3 4" xfId="405"/>
    <cellStyle name="Акцент3 5" xfId="406"/>
    <cellStyle name="Акцент4" xfId="407"/>
    <cellStyle name="Акцент4 2" xfId="408"/>
    <cellStyle name="Акцент4 2 2" xfId="409"/>
    <cellStyle name="Акцент4 3" xfId="410"/>
    <cellStyle name="Акцент4 4" xfId="411"/>
    <cellStyle name="Акцент4 5" xfId="412"/>
    <cellStyle name="Акцент5" xfId="413"/>
    <cellStyle name="Акцент5 2" xfId="414"/>
    <cellStyle name="Акцент5 2 2" xfId="415"/>
    <cellStyle name="Акцент5 3" xfId="416"/>
    <cellStyle name="Акцент5 4" xfId="417"/>
    <cellStyle name="Акцент5 5" xfId="418"/>
    <cellStyle name="Акцент6" xfId="419"/>
    <cellStyle name="Акцент6 2" xfId="420"/>
    <cellStyle name="Акцент6 2 2" xfId="421"/>
    <cellStyle name="Акцент6 3" xfId="422"/>
    <cellStyle name="Акцент6 4" xfId="423"/>
    <cellStyle name="Акцент6 5" xfId="424"/>
    <cellStyle name="Акцентування1" xfId="425"/>
    <cellStyle name="Акцентування1 2" xfId="426"/>
    <cellStyle name="Акцентування2" xfId="427"/>
    <cellStyle name="Акцентування2 2" xfId="428"/>
    <cellStyle name="Акцентування3" xfId="429"/>
    <cellStyle name="Акцентування3 2" xfId="430"/>
    <cellStyle name="Акцентування4" xfId="431"/>
    <cellStyle name="Акцентування4 2" xfId="432"/>
    <cellStyle name="Акцентування5" xfId="433"/>
    <cellStyle name="Акцентування5 2" xfId="434"/>
    <cellStyle name="Акцентування6" xfId="435"/>
    <cellStyle name="Акцентування6 2" xfId="436"/>
    <cellStyle name="Ввід" xfId="437"/>
    <cellStyle name="Ввід 2" xfId="438"/>
    <cellStyle name="Ввод " xfId="439"/>
    <cellStyle name="Ввод  2" xfId="440"/>
    <cellStyle name="Ввод  2 2" xfId="441"/>
    <cellStyle name="Ввод  3" xfId="442"/>
    <cellStyle name="Ввод  4" xfId="443"/>
    <cellStyle name="Ввод  5" xfId="444"/>
    <cellStyle name="Вывод" xfId="445"/>
    <cellStyle name="Вывод 2" xfId="446"/>
    <cellStyle name="Вывод 2 2" xfId="447"/>
    <cellStyle name="Вывод 3" xfId="448"/>
    <cellStyle name="Вывод 4" xfId="449"/>
    <cellStyle name="Вывод 5" xfId="450"/>
    <cellStyle name="Вычисление" xfId="451"/>
    <cellStyle name="Вычисление 2" xfId="452"/>
    <cellStyle name="Вычисление 2 2" xfId="453"/>
    <cellStyle name="Вычисление 3" xfId="454"/>
    <cellStyle name="Вычисление 4" xfId="455"/>
    <cellStyle name="Вычисление 5" xfId="456"/>
    <cellStyle name="Hyperlink" xfId="457"/>
    <cellStyle name="Гиперссылка 2" xfId="458"/>
    <cellStyle name="Гиперссылка 3" xfId="459"/>
    <cellStyle name="Грошовий 2" xfId="460"/>
    <cellStyle name="Currency" xfId="461"/>
    <cellStyle name="Currency [0]" xfId="462"/>
    <cellStyle name="Добре" xfId="463"/>
    <cellStyle name="Добре 2" xfId="464"/>
    <cellStyle name="Заголовок 1" xfId="465"/>
    <cellStyle name="Заголовок 1 2" xfId="466"/>
    <cellStyle name="Заголовок 1 3" xfId="467"/>
    <cellStyle name="Заголовок 1 4" xfId="468"/>
    <cellStyle name="Заголовок 1 5" xfId="469"/>
    <cellStyle name="Заголовок 2" xfId="470"/>
    <cellStyle name="Заголовок 2 2" xfId="471"/>
    <cellStyle name="Заголовок 2 3" xfId="472"/>
    <cellStyle name="Заголовок 2 4" xfId="473"/>
    <cellStyle name="Заголовок 2 5" xfId="474"/>
    <cellStyle name="Заголовок 3" xfId="475"/>
    <cellStyle name="Заголовок 3 2" xfId="476"/>
    <cellStyle name="Заголовок 3 3" xfId="477"/>
    <cellStyle name="Заголовок 3 4" xfId="478"/>
    <cellStyle name="Заголовок 3 5" xfId="479"/>
    <cellStyle name="Заголовок 4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485"/>
    <cellStyle name="Звичайний 2 2" xfId="486"/>
    <cellStyle name="Звичайний 2 3" xfId="487"/>
    <cellStyle name="Звичайний 2_8.Блок_3 (1 ч)" xfId="488"/>
    <cellStyle name="Звичайний 3" xfId="489"/>
    <cellStyle name="Звичайний 3 2" xfId="490"/>
    <cellStyle name="Звичайний 3 2 2" xfId="491"/>
    <cellStyle name="Звичайний 4" xfId="492"/>
    <cellStyle name="Звичайний 4 2" xfId="493"/>
    <cellStyle name="Звичайний 5" xfId="494"/>
    <cellStyle name="Звичайний 5 2" xfId="495"/>
    <cellStyle name="Звичайний 5 3" xfId="496"/>
    <cellStyle name="Звичайний 6" xfId="497"/>
    <cellStyle name="Звичайний 7" xfId="498"/>
    <cellStyle name="Зв'язана клітинка" xfId="499"/>
    <cellStyle name="Зв'язана клітинка 2" xfId="500"/>
    <cellStyle name="Итог" xfId="501"/>
    <cellStyle name="Итог 2" xfId="502"/>
    <cellStyle name="Итог 3" xfId="503"/>
    <cellStyle name="Итог 4" xfId="504"/>
    <cellStyle name="Итог 5" xfId="505"/>
    <cellStyle name="Контрольна клітинка" xfId="506"/>
    <cellStyle name="Контрольна клітинка 2" xfId="507"/>
    <cellStyle name="Контрольная ячейка" xfId="508"/>
    <cellStyle name="Контрольная ячейка 2" xfId="509"/>
    <cellStyle name="Контрольная ячейка 2 2" xfId="510"/>
    <cellStyle name="Контрольная ячейка 3" xfId="511"/>
    <cellStyle name="Контрольная ячейка 4" xfId="512"/>
    <cellStyle name="Контрольная ячейка 5" xfId="513"/>
    <cellStyle name="Назва" xfId="514"/>
    <cellStyle name="Назва 2" xfId="515"/>
    <cellStyle name="Название" xfId="516"/>
    <cellStyle name="Название 2" xfId="517"/>
    <cellStyle name="Название 3" xfId="518"/>
    <cellStyle name="Название 4" xfId="519"/>
    <cellStyle name="Название 5" xfId="520"/>
    <cellStyle name="Нейтральный" xfId="521"/>
    <cellStyle name="Нейтральный 2" xfId="522"/>
    <cellStyle name="Нейтральный 2 2" xfId="523"/>
    <cellStyle name="Нейтральный 3" xfId="524"/>
    <cellStyle name="Нейтральный 4" xfId="525"/>
    <cellStyle name="Нейтральный 5" xfId="526"/>
    <cellStyle name="Обчислення" xfId="527"/>
    <cellStyle name="Обчислення 2" xfId="528"/>
    <cellStyle name="Обычный 10" xfId="529"/>
    <cellStyle name="Обычный 11" xfId="530"/>
    <cellStyle name="Обычный 12" xfId="531"/>
    <cellStyle name="Обычный 13" xfId="532"/>
    <cellStyle name="Обычный 13 2" xfId="533"/>
    <cellStyle name="Обычный 13 3" xfId="534"/>
    <cellStyle name="Обычный 14" xfId="535"/>
    <cellStyle name="Обычный 15" xfId="536"/>
    <cellStyle name="Обычный 2" xfId="537"/>
    <cellStyle name="Обычный 2 2" xfId="538"/>
    <cellStyle name="Обычный 2 3" xfId="539"/>
    <cellStyle name="Обычный 2 3 2" xfId="540"/>
    <cellStyle name="Обычный 2 3 3" xfId="541"/>
    <cellStyle name="Обычный 2 4" xfId="542"/>
    <cellStyle name="Обычный 3" xfId="543"/>
    <cellStyle name="Обычный 3 2" xfId="544"/>
    <cellStyle name="Обычный 3 3" xfId="545"/>
    <cellStyle name="Обычный 4" xfId="546"/>
    <cellStyle name="Обычный 4 2" xfId="547"/>
    <cellStyle name="Обычный 5" xfId="548"/>
    <cellStyle name="Обычный 5 2" xfId="549"/>
    <cellStyle name="Обычный 6" xfId="550"/>
    <cellStyle name="Обычный 6 2" xfId="551"/>
    <cellStyle name="Обычный 7" xfId="552"/>
    <cellStyle name="Обычный 8" xfId="553"/>
    <cellStyle name="Обычный 9" xfId="554"/>
    <cellStyle name="Обычный_!!!Таблици Шульц" xfId="555"/>
    <cellStyle name="Обычный_06" xfId="556"/>
    <cellStyle name="Обычный_4 категории вмесмте СОЦ_УРАЗЛИВІ__ТАБО_4 категорії Квота!!!_2014 рік" xfId="557"/>
    <cellStyle name="Обычный_ЕкАкт_СМ_МЖ_общ02_Лен" xfId="558"/>
    <cellStyle name="Обычный_Иванова_1.03.05 2" xfId="559"/>
    <cellStyle name="Обычный_Книга1 2" xfId="560"/>
    <cellStyle name="Обычный_Перевірка_Молодь_до 18 років" xfId="561"/>
    <cellStyle name="Обычный_Форма7Н" xfId="562"/>
    <cellStyle name="Обычный_Форма9н" xfId="563"/>
    <cellStyle name="Followed Hyperlink" xfId="564"/>
    <cellStyle name="Підсумок" xfId="565"/>
    <cellStyle name="Підсумок 2" xfId="566"/>
    <cellStyle name="Плохой" xfId="567"/>
    <cellStyle name="Плохой 2" xfId="568"/>
    <cellStyle name="Плохой 2 2" xfId="569"/>
    <cellStyle name="Плохой 3" xfId="570"/>
    <cellStyle name="Плохой 4" xfId="571"/>
    <cellStyle name="Плохой 5" xfId="572"/>
    <cellStyle name="Поганий" xfId="573"/>
    <cellStyle name="Поганий 2" xfId="574"/>
    <cellStyle name="Пояснение" xfId="575"/>
    <cellStyle name="Пояснение 2" xfId="576"/>
    <cellStyle name="Пояснение 3" xfId="577"/>
    <cellStyle name="Пояснение 4" xfId="578"/>
    <cellStyle name="Пояснение 5" xfId="579"/>
    <cellStyle name="Примечание" xfId="580"/>
    <cellStyle name="Примечание 2" xfId="581"/>
    <cellStyle name="Примечание 2 2" xfId="582"/>
    <cellStyle name="Примечание 3" xfId="583"/>
    <cellStyle name="Примечание 4" xfId="584"/>
    <cellStyle name="Примечание 5" xfId="585"/>
    <cellStyle name="Примітка" xfId="586"/>
    <cellStyle name="Примітка 2" xfId="587"/>
    <cellStyle name="Примітка 3" xfId="588"/>
    <cellStyle name="Примітка 4" xfId="589"/>
    <cellStyle name="Примітка_СВОД_12" xfId="590"/>
    <cellStyle name="Percent" xfId="591"/>
    <cellStyle name="Результат" xfId="592"/>
    <cellStyle name="Результат 1" xfId="593"/>
    <cellStyle name="Связанная ячейка" xfId="594"/>
    <cellStyle name="Связанная ячейка 2" xfId="595"/>
    <cellStyle name="Связанная ячейка 3" xfId="596"/>
    <cellStyle name="Связанная ячейка 4" xfId="597"/>
    <cellStyle name="Связанная ячейка 5" xfId="598"/>
    <cellStyle name="Середній" xfId="599"/>
    <cellStyle name="Середній 2" xfId="600"/>
    <cellStyle name="Стиль 1" xfId="601"/>
    <cellStyle name="Стиль 1 2" xfId="602"/>
    <cellStyle name="Текст попередження" xfId="603"/>
    <cellStyle name="Текст попередження 2" xfId="604"/>
    <cellStyle name="Текст пояснення" xfId="605"/>
    <cellStyle name="Текст пояснення 2" xfId="606"/>
    <cellStyle name="Текст предупреждения" xfId="607"/>
    <cellStyle name="Текст предупреждения 2" xfId="608"/>
    <cellStyle name="Текст предупреждения 3" xfId="609"/>
    <cellStyle name="Текст предупреждения 4" xfId="610"/>
    <cellStyle name="Текст предупреждения 5" xfId="611"/>
    <cellStyle name="Тысячи [0]_Анализ" xfId="612"/>
    <cellStyle name="Тысячи_Анализ" xfId="613"/>
    <cellStyle name="Comma" xfId="614"/>
    <cellStyle name="Comma [0]" xfId="615"/>
    <cellStyle name="ФинᎰнсовый_Лист1 (3)_1" xfId="616"/>
    <cellStyle name="Хороший" xfId="617"/>
    <cellStyle name="Хороший 2" xfId="618"/>
    <cellStyle name="Хороший 2 2" xfId="619"/>
    <cellStyle name="Хороший 3" xfId="6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22"/>
  <sheetViews>
    <sheetView view="pageBreakPreview" zoomScale="75" zoomScaleSheetLayoutView="75" zoomScalePageLayoutView="0" workbookViewId="0" topLeftCell="A1">
      <selection activeCell="A1" sqref="A1:C11"/>
    </sheetView>
  </sheetViews>
  <sheetFormatPr defaultColWidth="7.8515625" defaultRowHeight="15"/>
  <cols>
    <col min="1" max="1" width="59.57421875" style="51" customWidth="1"/>
    <col min="2" max="2" width="27.00390625" style="57" customWidth="1"/>
    <col min="3" max="3" width="30.140625" style="57" customWidth="1"/>
    <col min="4" max="16384" width="7.8515625" style="51" customWidth="1"/>
  </cols>
  <sheetData>
    <row r="1" spans="1:3" ht="89.25" customHeight="1" thickBot="1">
      <c r="A1" s="172" t="s">
        <v>123</v>
      </c>
      <c r="B1" s="172"/>
      <c r="C1" s="172"/>
    </row>
    <row r="2" spans="1:3" s="52" customFormat="1" ht="33" customHeight="1" thickBot="1" thickTop="1">
      <c r="A2" s="173"/>
      <c r="B2" s="169" t="s">
        <v>70</v>
      </c>
      <c r="C2" s="170"/>
    </row>
    <row r="3" spans="1:3" s="52" customFormat="1" ht="39.75" customHeight="1" thickBot="1" thickTop="1">
      <c r="A3" s="173"/>
      <c r="B3" s="167" t="s">
        <v>101</v>
      </c>
      <c r="C3" s="168" t="s">
        <v>119</v>
      </c>
    </row>
    <row r="4" spans="1:3" s="102" customFormat="1" ht="42" customHeight="1" thickBot="1" thickTop="1">
      <c r="A4" s="153" t="s">
        <v>107</v>
      </c>
      <c r="B4" s="154">
        <v>1516.1</v>
      </c>
      <c r="C4" s="155">
        <v>1526.7</v>
      </c>
    </row>
    <row r="5" spans="1:3" s="52" customFormat="1" ht="53.25" customHeight="1" thickBot="1" thickTop="1">
      <c r="A5" s="156" t="s">
        <v>102</v>
      </c>
      <c r="B5" s="157">
        <v>63.2</v>
      </c>
      <c r="C5" s="157">
        <v>63.8</v>
      </c>
    </row>
    <row r="6" spans="1:3" s="52" customFormat="1" ht="54" customHeight="1" thickBot="1" thickTop="1">
      <c r="A6" s="158" t="s">
        <v>108</v>
      </c>
      <c r="B6" s="154">
        <v>1388.1</v>
      </c>
      <c r="C6" s="154">
        <v>1404.9</v>
      </c>
    </row>
    <row r="7" spans="1:3" s="52" customFormat="1" ht="53.25" customHeight="1" thickBot="1" thickTop="1">
      <c r="A7" s="159" t="s">
        <v>71</v>
      </c>
      <c r="B7" s="160">
        <v>57.9</v>
      </c>
      <c r="C7" s="160">
        <v>58.7</v>
      </c>
    </row>
    <row r="8" spans="1:3" s="52" customFormat="1" ht="43.5" customHeight="1" thickBot="1" thickTop="1">
      <c r="A8" s="158" t="s">
        <v>109</v>
      </c>
      <c r="B8" s="154">
        <v>128</v>
      </c>
      <c r="C8" s="154">
        <v>121.8</v>
      </c>
    </row>
    <row r="9" spans="1:3" s="52" customFormat="1" ht="65.25" customHeight="1" thickBot="1" thickTop="1">
      <c r="A9" s="159" t="s">
        <v>103</v>
      </c>
      <c r="B9" s="160">
        <v>8.4</v>
      </c>
      <c r="C9" s="160">
        <v>8</v>
      </c>
    </row>
    <row r="10" spans="1:3" s="52" customFormat="1" ht="59.25" customHeight="1" thickBot="1" thickTop="1">
      <c r="A10" s="158" t="s">
        <v>88</v>
      </c>
      <c r="B10" s="161">
        <v>880.9</v>
      </c>
      <c r="C10" s="161">
        <v>868.1</v>
      </c>
    </row>
    <row r="11" spans="1:3" s="53" customFormat="1" ht="26.25" customHeight="1" thickTop="1">
      <c r="A11" s="171" t="s">
        <v>72</v>
      </c>
      <c r="B11" s="171"/>
      <c r="C11" s="171"/>
    </row>
    <row r="12" spans="1:3" s="55" customFormat="1" ht="20.25" customHeight="1">
      <c r="A12" s="54"/>
      <c r="B12" s="54"/>
      <c r="C12" s="54"/>
    </row>
    <row r="13" ht="15" customHeight="1">
      <c r="A13" s="56"/>
    </row>
    <row r="14" ht="15.75" customHeight="1">
      <c r="A14" s="56"/>
    </row>
    <row r="15" ht="15">
      <c r="A15" s="56"/>
    </row>
    <row r="16" ht="15">
      <c r="A16" s="56"/>
    </row>
    <row r="17" ht="15">
      <c r="A17" s="56"/>
    </row>
    <row r="18" ht="15">
      <c r="A18" s="56"/>
    </row>
    <row r="19" ht="15">
      <c r="A19" s="56"/>
    </row>
    <row r="20" ht="15">
      <c r="A20" s="56"/>
    </row>
    <row r="21" ht="15">
      <c r="A21" s="56"/>
    </row>
    <row r="22" ht="15">
      <c r="A22" s="56"/>
    </row>
  </sheetData>
  <sheetProtection/>
  <mergeCells count="4">
    <mergeCell ref="B2:C2"/>
    <mergeCell ref="A11:C11"/>
    <mergeCell ref="A1:C1"/>
    <mergeCell ref="A2:A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J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9.140625" style="1" customWidth="1"/>
    <col min="2" max="2" width="13.28125" style="2" customWidth="1"/>
    <col min="3" max="3" width="13.28125" style="3" customWidth="1"/>
    <col min="4" max="5" width="13.28125" style="1" customWidth="1"/>
    <col min="6" max="6" width="12.00390625" style="1" customWidth="1"/>
    <col min="7" max="7" width="11.8515625" style="1" customWidth="1"/>
    <col min="8" max="8" width="11.140625" style="1" customWidth="1"/>
    <col min="9" max="16384" width="9.140625" style="1" customWidth="1"/>
  </cols>
  <sheetData>
    <row r="3" spans="1:10" s="6" customFormat="1" ht="12.75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  <c r="J3" s="5"/>
    </row>
    <row r="4" spans="1:10" s="6" customFormat="1" ht="30">
      <c r="A4" s="7" t="s">
        <v>3</v>
      </c>
      <c r="B4" s="13">
        <v>159</v>
      </c>
      <c r="C4" s="11">
        <v>171</v>
      </c>
      <c r="D4" s="11">
        <v>178.5</v>
      </c>
      <c r="E4" s="11">
        <v>134.2</v>
      </c>
      <c r="F4" s="8">
        <v>239.8</v>
      </c>
      <c r="G4" s="1">
        <v>177.1</v>
      </c>
      <c r="H4" s="1">
        <v>0.3</v>
      </c>
      <c r="I4" s="5"/>
      <c r="J4" s="5"/>
    </row>
    <row r="5" spans="1:8" s="6" customFormat="1" ht="27" customHeight="1">
      <c r="A5" s="7" t="s">
        <v>0</v>
      </c>
      <c r="B5" s="12">
        <v>89</v>
      </c>
      <c r="C5" s="9">
        <v>89.5</v>
      </c>
      <c r="D5" s="9">
        <v>106.3</v>
      </c>
      <c r="E5" s="10">
        <v>100.7</v>
      </c>
      <c r="F5" s="6">
        <v>156.6</v>
      </c>
      <c r="G5" s="6">
        <v>107.7</v>
      </c>
      <c r="H5" s="28" t="s">
        <v>65</v>
      </c>
    </row>
    <row r="6" spans="2:3" ht="12.75">
      <c r="B6" s="1"/>
      <c r="C6" s="1"/>
    </row>
    <row r="7" ht="12.75">
      <c r="B7" s="1"/>
    </row>
    <row r="8" ht="12.75">
      <c r="B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14"/>
  <sheetViews>
    <sheetView view="pageBreakPreview" zoomScale="76" zoomScaleNormal="70" zoomScaleSheetLayoutView="76" zoomScalePageLayoutView="0" workbookViewId="0" topLeftCell="A1">
      <selection activeCell="K9" sqref="K9"/>
    </sheetView>
  </sheetViews>
  <sheetFormatPr defaultColWidth="0" defaultRowHeight="15"/>
  <cols>
    <col min="1" max="1" width="51.140625" style="107" customWidth="1"/>
    <col min="2" max="2" width="18.421875" style="107" customWidth="1"/>
    <col min="3" max="3" width="15.8515625" style="126" customWidth="1"/>
    <col min="4" max="4" width="12.7109375" style="126" customWidth="1"/>
    <col min="5" max="5" width="14.7109375" style="126" customWidth="1"/>
    <col min="6" max="6" width="12.421875" style="126" customWidth="1"/>
    <col min="7" max="7" width="11.28125" style="107" bestFit="1" customWidth="1"/>
    <col min="8" max="254" width="9.140625" style="107" customWidth="1"/>
    <col min="255" max="255" width="54.28125" style="107" customWidth="1"/>
    <col min="256" max="16384" width="0" style="107" hidden="1" customWidth="1"/>
  </cols>
  <sheetData>
    <row r="1" spans="1:6" ht="58.5" customHeight="1">
      <c r="A1" s="174" t="s">
        <v>121</v>
      </c>
      <c r="B1" s="174"/>
      <c r="C1" s="174"/>
      <c r="D1" s="174"/>
      <c r="E1" s="174"/>
      <c r="F1" s="174"/>
    </row>
    <row r="2" spans="1:6" s="108" customFormat="1" ht="21" customHeight="1">
      <c r="A2" s="175" t="s">
        <v>89</v>
      </c>
      <c r="B2" s="175"/>
      <c r="C2" s="175"/>
      <c r="D2" s="175"/>
      <c r="E2" s="175"/>
      <c r="F2" s="175"/>
    </row>
    <row r="3" spans="1:6" ht="18" customHeight="1">
      <c r="A3" s="109"/>
      <c r="B3" s="109"/>
      <c r="C3" s="109"/>
      <c r="D3" s="109"/>
      <c r="E3" s="109"/>
      <c r="F3" s="110" t="s">
        <v>110</v>
      </c>
    </row>
    <row r="4" spans="1:6" s="116" customFormat="1" ht="57" customHeight="1">
      <c r="A4" s="111" t="s">
        <v>90</v>
      </c>
      <c r="B4" s="112" t="s">
        <v>91</v>
      </c>
      <c r="C4" s="113" t="s">
        <v>3</v>
      </c>
      <c r="D4" s="114" t="s">
        <v>92</v>
      </c>
      <c r="E4" s="113" t="s">
        <v>0</v>
      </c>
      <c r="F4" s="115" t="s">
        <v>93</v>
      </c>
    </row>
    <row r="5" spans="1:6" s="136" customFormat="1" ht="17.25" customHeight="1">
      <c r="A5" s="134" t="s">
        <v>1</v>
      </c>
      <c r="B5" s="134">
        <v>1</v>
      </c>
      <c r="C5" s="135">
        <v>2</v>
      </c>
      <c r="D5" s="134">
        <v>3</v>
      </c>
      <c r="E5" s="135">
        <v>4</v>
      </c>
      <c r="F5" s="134">
        <v>5</v>
      </c>
    </row>
    <row r="6" spans="1:7" s="117" customFormat="1" ht="33.75" customHeight="1">
      <c r="A6" s="118" t="s">
        <v>94</v>
      </c>
      <c r="B6" s="143">
        <f>3!B9</f>
        <v>75215</v>
      </c>
      <c r="C6" s="140">
        <f>B6-E6</f>
        <v>32096</v>
      </c>
      <c r="D6" s="119">
        <f>C6/B6*100</f>
        <v>42.6723392940238</v>
      </c>
      <c r="E6" s="138">
        <v>43119</v>
      </c>
      <c r="F6" s="120">
        <f>E6/B6*100</f>
        <v>57.3276607059762</v>
      </c>
      <c r="G6" s="121"/>
    </row>
    <row r="7" spans="1:7" s="117" customFormat="1" ht="46.5" customHeight="1">
      <c r="A7" s="122" t="s">
        <v>98</v>
      </c>
      <c r="B7" s="144">
        <f>3!E9</f>
        <v>49580</v>
      </c>
      <c r="C7" s="140">
        <f>B7-E7</f>
        <v>26935</v>
      </c>
      <c r="D7" s="119">
        <f>C7/B7*100</f>
        <v>54.32634126663978</v>
      </c>
      <c r="E7" s="138">
        <v>22645</v>
      </c>
      <c r="F7" s="120">
        <f>E7/B7*100</f>
        <v>45.67365873336023</v>
      </c>
      <c r="G7" s="121"/>
    </row>
    <row r="8" spans="1:7" s="117" customFormat="1" ht="44.25" customHeight="1">
      <c r="A8" s="123" t="s">
        <v>105</v>
      </c>
      <c r="B8" s="139">
        <f>3!H9</f>
        <v>9450</v>
      </c>
      <c r="C8" s="140">
        <f>B8-E8</f>
        <v>4449</v>
      </c>
      <c r="D8" s="119">
        <f>C8/B8*100</f>
        <v>47.07936507936508</v>
      </c>
      <c r="E8" s="138">
        <v>5001</v>
      </c>
      <c r="F8" s="120">
        <f>E8/B8*100</f>
        <v>52.920634920634924</v>
      </c>
      <c r="G8" s="121"/>
    </row>
    <row r="9" spans="1:11" s="117" customFormat="1" ht="62.25" customHeight="1">
      <c r="A9" s="123" t="s">
        <v>104</v>
      </c>
      <c r="B9" s="139">
        <f>3!K9</f>
        <v>13102</v>
      </c>
      <c r="C9" s="140">
        <f>B9-E9</f>
        <v>5831</v>
      </c>
      <c r="D9" s="119">
        <f>C9/B9*100</f>
        <v>44.50465577774386</v>
      </c>
      <c r="E9" s="138">
        <v>7271</v>
      </c>
      <c r="F9" s="120">
        <f>E9/B9*100</f>
        <v>55.49534422225615</v>
      </c>
      <c r="G9" s="121"/>
      <c r="K9" s="152"/>
    </row>
    <row r="10" spans="1:7" s="124" customFormat="1" ht="48.75" customHeight="1">
      <c r="A10" s="123" t="s">
        <v>95</v>
      </c>
      <c r="B10" s="139">
        <f>3!N9</f>
        <v>73420</v>
      </c>
      <c r="C10" s="140">
        <f>B10-E10</f>
        <v>31336</v>
      </c>
      <c r="D10" s="119">
        <f>C10/B10*100</f>
        <v>42.68046853718333</v>
      </c>
      <c r="E10" s="138">
        <v>42084</v>
      </c>
      <c r="F10" s="120">
        <f>E10/B10*100</f>
        <v>57.31953146281668</v>
      </c>
      <c r="G10" s="121"/>
    </row>
    <row r="11" spans="1:7" s="124" customFormat="1" ht="27" customHeight="1">
      <c r="A11" s="176" t="s">
        <v>122</v>
      </c>
      <c r="B11" s="177"/>
      <c r="C11" s="177"/>
      <c r="D11" s="177"/>
      <c r="E11" s="177"/>
      <c r="F11" s="178"/>
      <c r="G11" s="121"/>
    </row>
    <row r="12" spans="1:7" s="124" customFormat="1" ht="48.75" customHeight="1">
      <c r="A12" s="111" t="s">
        <v>90</v>
      </c>
      <c r="B12" s="112" t="s">
        <v>91</v>
      </c>
      <c r="C12" s="113" t="s">
        <v>3</v>
      </c>
      <c r="D12" s="114" t="s">
        <v>92</v>
      </c>
      <c r="E12" s="113" t="s">
        <v>0</v>
      </c>
      <c r="F12" s="115" t="s">
        <v>93</v>
      </c>
      <c r="G12" s="121"/>
    </row>
    <row r="13" spans="1:8" ht="48.75" customHeight="1">
      <c r="A13" s="125" t="s">
        <v>99</v>
      </c>
      <c r="B13" s="145">
        <f>3!Q9</f>
        <v>23077</v>
      </c>
      <c r="C13" s="140">
        <f>B13-E13</f>
        <v>8112</v>
      </c>
      <c r="D13" s="119">
        <f>C13/B13*100</f>
        <v>35.15188282705724</v>
      </c>
      <c r="E13" s="146">
        <v>14965</v>
      </c>
      <c r="F13" s="120">
        <f>E13/B13*100</f>
        <v>64.84811717294275</v>
      </c>
      <c r="G13" s="121"/>
      <c r="H13" s="124"/>
    </row>
    <row r="14" spans="1:7" ht="48.75" customHeight="1">
      <c r="A14" s="125" t="s">
        <v>106</v>
      </c>
      <c r="B14" s="145">
        <f>3!T9</f>
        <v>18321</v>
      </c>
      <c r="C14" s="140">
        <f>B14-E14</f>
        <v>6596</v>
      </c>
      <c r="D14" s="119">
        <f>C14/B14*100</f>
        <v>36.00240161563234</v>
      </c>
      <c r="E14" s="146">
        <v>11725</v>
      </c>
      <c r="F14" s="120">
        <f>E14/B14*100</f>
        <v>63.99759838436767</v>
      </c>
      <c r="G14" s="121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V41"/>
  <sheetViews>
    <sheetView tabSelected="1" view="pageBreakPreview" zoomScale="80" zoomScaleNormal="85" zoomScaleSheetLayoutView="80" zoomScalePageLayoutView="0" workbookViewId="0" topLeftCell="A1">
      <selection activeCell="A9" sqref="A9:A41"/>
    </sheetView>
  </sheetViews>
  <sheetFormatPr defaultColWidth="9.140625" defaultRowHeight="15"/>
  <cols>
    <col min="1" max="1" width="31.57421875" style="101" customWidth="1"/>
    <col min="2" max="2" width="7.8515625" style="100" customWidth="1"/>
    <col min="3" max="3" width="8.28125" style="95" customWidth="1"/>
    <col min="4" max="4" width="6.8515625" style="94" customWidth="1"/>
    <col min="5" max="5" width="7.8515625" style="94" customWidth="1"/>
    <col min="6" max="6" width="9.140625" style="94" customWidth="1"/>
    <col min="7" max="7" width="6.8515625" style="94" customWidth="1"/>
    <col min="8" max="8" width="7.00390625" style="94" customWidth="1"/>
    <col min="9" max="9" width="8.421875" style="95" customWidth="1"/>
    <col min="10" max="10" width="6.7109375" style="94" customWidth="1"/>
    <col min="11" max="11" width="7.00390625" style="94" customWidth="1"/>
    <col min="12" max="12" width="9.140625" style="95" customWidth="1"/>
    <col min="13" max="13" width="7.00390625" style="94" customWidth="1"/>
    <col min="14" max="14" width="8.00390625" style="94" customWidth="1"/>
    <col min="15" max="15" width="9.140625" style="95" customWidth="1"/>
    <col min="16" max="16" width="6.421875" style="94" customWidth="1"/>
    <col min="17" max="17" width="7.421875" style="94" customWidth="1"/>
    <col min="18" max="18" width="8.7109375" style="95" customWidth="1"/>
    <col min="19" max="19" width="7.00390625" style="94" customWidth="1"/>
    <col min="20" max="20" width="6.7109375" style="94" customWidth="1"/>
    <col min="21" max="21" width="8.57421875" style="94" customWidth="1"/>
    <col min="22" max="22" width="6.57421875" style="15" customWidth="1"/>
    <col min="23" max="178" width="9.140625" style="15" customWidth="1"/>
    <col min="179" max="179" width="15.28125" style="15" customWidth="1"/>
    <col min="180" max="180" width="8.7109375" style="15" customWidth="1"/>
    <col min="181" max="181" width="8.28125" style="15" customWidth="1"/>
    <col min="182" max="182" width="6.140625" style="15" customWidth="1"/>
    <col min="183" max="183" width="8.28125" style="15" customWidth="1"/>
    <col min="184" max="184" width="8.57421875" style="15" customWidth="1"/>
    <col min="185" max="185" width="6.421875" style="15" customWidth="1"/>
    <col min="186" max="186" width="8.28125" style="15" customWidth="1"/>
    <col min="187" max="187" width="8.57421875" style="15" customWidth="1"/>
    <col min="188" max="188" width="6.00390625" style="15" customWidth="1"/>
    <col min="189" max="189" width="7.140625" style="15" customWidth="1"/>
    <col min="190" max="190" width="7.00390625" style="15" customWidth="1"/>
    <col min="191" max="191" width="6.28125" style="15" customWidth="1"/>
    <col min="192" max="192" width="7.57421875" style="15" customWidth="1"/>
    <col min="193" max="193" width="7.00390625" style="15" customWidth="1"/>
    <col min="194" max="194" width="6.421875" style="15" customWidth="1"/>
    <col min="195" max="195" width="7.140625" style="15" customWidth="1"/>
    <col min="196" max="196" width="7.28125" style="15" customWidth="1"/>
    <col min="197" max="197" width="6.7109375" style="15" customWidth="1"/>
    <col min="198" max="198" width="8.7109375" style="15" customWidth="1"/>
    <col min="199" max="199" width="8.57421875" style="15" customWidth="1"/>
    <col min="200" max="200" width="6.57421875" style="15" customWidth="1"/>
    <col min="201" max="201" width="9.00390625" style="15" customWidth="1"/>
    <col min="202" max="202" width="8.28125" style="15" customWidth="1"/>
    <col min="203" max="203" width="6.00390625" style="15" customWidth="1"/>
    <col min="204" max="204" width="8.28125" style="15" customWidth="1"/>
    <col min="205" max="205" width="8.8515625" style="15" customWidth="1"/>
    <col min="206" max="206" width="6.421875" style="15" customWidth="1"/>
    <col min="207" max="207" width="8.421875" style="15" customWidth="1"/>
    <col min="208" max="208" width="8.28125" style="15" customWidth="1"/>
    <col min="209" max="209" width="6.28125" style="15" customWidth="1"/>
    <col min="210" max="210" width="8.421875" style="15" customWidth="1"/>
    <col min="211" max="211" width="8.28125" style="15" customWidth="1"/>
    <col min="212" max="212" width="6.140625" style="15" customWidth="1"/>
    <col min="213" max="213" width="8.57421875" style="15" customWidth="1"/>
    <col min="214" max="214" width="8.421875" style="15" customWidth="1"/>
    <col min="215" max="215" width="6.28125" style="15" customWidth="1"/>
    <col min="216" max="16384" width="9.140625" style="15" customWidth="1"/>
  </cols>
  <sheetData>
    <row r="1" spans="1:22" s="14" customFormat="1" ht="30" customHeight="1">
      <c r="A1" s="179" t="s">
        <v>111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</row>
    <row r="2" spans="1:22" s="14" customFormat="1" ht="19.5" customHeight="1">
      <c r="A2" s="180" t="s">
        <v>120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1:21" s="14" customFormat="1" ht="18" customHeight="1">
      <c r="A3" s="104"/>
      <c r="B3" s="99"/>
      <c r="C3" s="96"/>
      <c r="D3" s="97"/>
      <c r="E3" s="97"/>
      <c r="F3" s="97"/>
      <c r="G3" s="97"/>
      <c r="H3" s="97"/>
      <c r="I3" s="96"/>
      <c r="J3" s="92"/>
      <c r="K3" s="92"/>
      <c r="L3" s="96"/>
      <c r="M3" s="97"/>
      <c r="N3" s="98"/>
      <c r="O3" s="96"/>
      <c r="P3" s="97"/>
      <c r="Q3" s="97"/>
      <c r="R3" s="93"/>
      <c r="S3" s="93"/>
      <c r="T3" s="93"/>
      <c r="U3" s="137"/>
    </row>
    <row r="4" spans="1:22" s="105" customFormat="1" ht="20.25" customHeight="1">
      <c r="A4" s="208"/>
      <c r="B4" s="181" t="s">
        <v>11</v>
      </c>
      <c r="C4" s="182"/>
      <c r="D4" s="183"/>
      <c r="E4" s="181" t="s">
        <v>100</v>
      </c>
      <c r="F4" s="182"/>
      <c r="G4" s="183"/>
      <c r="H4" s="181" t="s">
        <v>12</v>
      </c>
      <c r="I4" s="182"/>
      <c r="J4" s="183"/>
      <c r="K4" s="181" t="s">
        <v>13</v>
      </c>
      <c r="L4" s="182"/>
      <c r="M4" s="183"/>
      <c r="N4" s="181" t="s">
        <v>84</v>
      </c>
      <c r="O4" s="182"/>
      <c r="P4" s="183"/>
      <c r="Q4" s="190" t="s">
        <v>14</v>
      </c>
      <c r="R4" s="191"/>
      <c r="S4" s="192"/>
      <c r="T4" s="199" t="s">
        <v>87</v>
      </c>
      <c r="U4" s="200"/>
      <c r="V4" s="201"/>
    </row>
    <row r="5" spans="1:22" s="106" customFormat="1" ht="14.25" customHeight="1">
      <c r="A5" s="208"/>
      <c r="B5" s="184"/>
      <c r="C5" s="185"/>
      <c r="D5" s="186"/>
      <c r="E5" s="184"/>
      <c r="F5" s="185"/>
      <c r="G5" s="186"/>
      <c r="H5" s="184"/>
      <c r="I5" s="185"/>
      <c r="J5" s="186"/>
      <c r="K5" s="184"/>
      <c r="L5" s="185"/>
      <c r="M5" s="186"/>
      <c r="N5" s="184"/>
      <c r="O5" s="185"/>
      <c r="P5" s="186"/>
      <c r="Q5" s="193"/>
      <c r="R5" s="194"/>
      <c r="S5" s="195"/>
      <c r="T5" s="202"/>
      <c r="U5" s="203"/>
      <c r="V5" s="204"/>
    </row>
    <row r="6" spans="1:22" s="106" customFormat="1" ht="53.25" customHeight="1">
      <c r="A6" s="208"/>
      <c r="B6" s="187"/>
      <c r="C6" s="188"/>
      <c r="D6" s="189"/>
      <c r="E6" s="187"/>
      <c r="F6" s="188"/>
      <c r="G6" s="189"/>
      <c r="H6" s="187"/>
      <c r="I6" s="188"/>
      <c r="J6" s="189"/>
      <c r="K6" s="187"/>
      <c r="L6" s="188"/>
      <c r="M6" s="189"/>
      <c r="N6" s="187"/>
      <c r="O6" s="188"/>
      <c r="P6" s="189"/>
      <c r="Q6" s="196"/>
      <c r="R6" s="197"/>
      <c r="S6" s="198"/>
      <c r="T6" s="205"/>
      <c r="U6" s="206"/>
      <c r="V6" s="207"/>
    </row>
    <row r="7" spans="1:22" s="103" customFormat="1" ht="33.75" customHeight="1">
      <c r="A7" s="208"/>
      <c r="B7" s="127" t="s">
        <v>15</v>
      </c>
      <c r="C7" s="128" t="s">
        <v>96</v>
      </c>
      <c r="D7" s="128" t="s">
        <v>97</v>
      </c>
      <c r="E7" s="129" t="s">
        <v>15</v>
      </c>
      <c r="F7" s="128" t="s">
        <v>96</v>
      </c>
      <c r="G7" s="128" t="s">
        <v>97</v>
      </c>
      <c r="H7" s="129" t="s">
        <v>15</v>
      </c>
      <c r="I7" s="128" t="s">
        <v>96</v>
      </c>
      <c r="J7" s="128" t="s">
        <v>97</v>
      </c>
      <c r="K7" s="129" t="s">
        <v>15</v>
      </c>
      <c r="L7" s="128" t="s">
        <v>96</v>
      </c>
      <c r="M7" s="128" t="s">
        <v>97</v>
      </c>
      <c r="N7" s="129" t="s">
        <v>15</v>
      </c>
      <c r="O7" s="128" t="s">
        <v>96</v>
      </c>
      <c r="P7" s="128" t="s">
        <v>97</v>
      </c>
      <c r="Q7" s="129" t="s">
        <v>15</v>
      </c>
      <c r="R7" s="128" t="s">
        <v>96</v>
      </c>
      <c r="S7" s="128" t="s">
        <v>97</v>
      </c>
      <c r="T7" s="129" t="s">
        <v>15</v>
      </c>
      <c r="U7" s="128" t="s">
        <v>96</v>
      </c>
      <c r="V7" s="128" t="s">
        <v>97</v>
      </c>
    </row>
    <row r="8" spans="1:22" s="133" customFormat="1" ht="9.75" customHeight="1">
      <c r="A8" s="131" t="s">
        <v>1</v>
      </c>
      <c r="B8" s="132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2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</row>
    <row r="9" spans="1:22" s="147" customFormat="1" ht="15.75" customHeight="1">
      <c r="A9" s="162" t="s">
        <v>112</v>
      </c>
      <c r="B9" s="151">
        <v>75215</v>
      </c>
      <c r="C9" s="142">
        <f>100-D9</f>
        <v>42.6723392940238</v>
      </c>
      <c r="D9" s="142">
        <v>57.3276607059762</v>
      </c>
      <c r="E9" s="151">
        <v>49580</v>
      </c>
      <c r="F9" s="142">
        <f>100-G9</f>
        <v>54.32634126663977</v>
      </c>
      <c r="G9" s="142">
        <v>45.67365873336023</v>
      </c>
      <c r="H9" s="151">
        <v>9450</v>
      </c>
      <c r="I9" s="142">
        <f>100-J9</f>
        <v>47.079365079365076</v>
      </c>
      <c r="J9" s="142">
        <v>52.920634920634924</v>
      </c>
      <c r="K9" s="151">
        <v>13102</v>
      </c>
      <c r="L9" s="142">
        <f>100-M9</f>
        <v>44.50465577774385</v>
      </c>
      <c r="M9" s="142">
        <v>55.49534422225615</v>
      </c>
      <c r="N9" s="151">
        <v>73420</v>
      </c>
      <c r="O9" s="142">
        <f>100-P9</f>
        <v>42.68046853718332</v>
      </c>
      <c r="P9" s="142">
        <v>57.31953146281668</v>
      </c>
      <c r="Q9" s="151">
        <v>23077</v>
      </c>
      <c r="R9" s="142">
        <f>100-S9</f>
        <v>35.15188282705725</v>
      </c>
      <c r="S9" s="142">
        <v>64.84811717294275</v>
      </c>
      <c r="T9" s="151">
        <v>18321</v>
      </c>
      <c r="U9" s="142">
        <f>100-V9</f>
        <v>36.00240161563233</v>
      </c>
      <c r="V9" s="142">
        <v>63.99759838436767</v>
      </c>
    </row>
    <row r="10" spans="1:22" s="148" customFormat="1" ht="15.75" customHeight="1">
      <c r="A10" s="163" t="s">
        <v>113</v>
      </c>
      <c r="B10" s="165">
        <v>12965</v>
      </c>
      <c r="C10" s="141">
        <f aca="true" t="shared" si="0" ref="C10:C41">100-D10</f>
        <v>37.778634785962204</v>
      </c>
      <c r="D10" s="141">
        <v>62.221365214037796</v>
      </c>
      <c r="E10" s="165">
        <v>10211</v>
      </c>
      <c r="F10" s="141">
        <f aca="true" t="shared" si="1" ref="F10:F41">100-G10</f>
        <v>44.65772206444031</v>
      </c>
      <c r="G10" s="141">
        <v>55.34227793555969</v>
      </c>
      <c r="H10" s="165">
        <v>2006</v>
      </c>
      <c r="I10" s="141">
        <f aca="true" t="shared" si="2" ref="I10:I41">100-J10</f>
        <v>34.14755732801595</v>
      </c>
      <c r="J10" s="141">
        <v>65.85244267198405</v>
      </c>
      <c r="K10" s="165">
        <v>2064</v>
      </c>
      <c r="L10" s="141">
        <f aca="true" t="shared" si="3" ref="L10:L41">100-M10</f>
        <v>36.724806201550386</v>
      </c>
      <c r="M10" s="141">
        <v>63.275193798449614</v>
      </c>
      <c r="N10" s="130">
        <v>12634</v>
      </c>
      <c r="O10" s="141">
        <f aca="true" t="shared" si="4" ref="O10:O41">100-P10</f>
        <v>37.85024536963748</v>
      </c>
      <c r="P10" s="141">
        <v>62.14975463036252</v>
      </c>
      <c r="Q10" s="165">
        <v>3873</v>
      </c>
      <c r="R10" s="141">
        <f aca="true" t="shared" si="5" ref="R10:R41">100-S10</f>
        <v>35.73457268267492</v>
      </c>
      <c r="S10" s="141">
        <v>64.26542731732508</v>
      </c>
      <c r="T10" s="165">
        <v>3335</v>
      </c>
      <c r="U10" s="141">
        <f aca="true" t="shared" si="6" ref="U10:U41">100-V10</f>
        <v>36.55172413793103</v>
      </c>
      <c r="V10" s="141">
        <v>63.44827586206897</v>
      </c>
    </row>
    <row r="11" spans="1:22" s="148" customFormat="1" ht="15.75" customHeight="1">
      <c r="A11" s="166" t="s">
        <v>114</v>
      </c>
      <c r="B11" s="165">
        <v>8068</v>
      </c>
      <c r="C11" s="141">
        <f t="shared" si="0"/>
        <v>39.377788795240455</v>
      </c>
      <c r="D11" s="141">
        <v>60.622211204759545</v>
      </c>
      <c r="E11" s="165">
        <v>4409</v>
      </c>
      <c r="F11" s="141">
        <f t="shared" si="1"/>
        <v>55.93105012474484</v>
      </c>
      <c r="G11" s="141">
        <v>44.06894987525516</v>
      </c>
      <c r="H11" s="165">
        <v>644</v>
      </c>
      <c r="I11" s="141">
        <f t="shared" si="2"/>
        <v>39.75155279503105</v>
      </c>
      <c r="J11" s="141">
        <v>60.24844720496895</v>
      </c>
      <c r="K11" s="165">
        <v>780</v>
      </c>
      <c r="L11" s="141">
        <f t="shared" si="3"/>
        <v>21.66666666666667</v>
      </c>
      <c r="M11" s="141">
        <v>78.33333333333333</v>
      </c>
      <c r="N11" s="130">
        <v>7868</v>
      </c>
      <c r="O11" s="141">
        <f t="shared" si="4"/>
        <v>39.29842399593289</v>
      </c>
      <c r="P11" s="141">
        <v>60.70157600406711</v>
      </c>
      <c r="Q11" s="165">
        <v>2918</v>
      </c>
      <c r="R11" s="141">
        <f t="shared" si="5"/>
        <v>33.24194653872516</v>
      </c>
      <c r="S11" s="141">
        <v>66.75805346127484</v>
      </c>
      <c r="T11" s="165">
        <v>2510</v>
      </c>
      <c r="U11" s="141">
        <f t="shared" si="6"/>
        <v>33.26693227091634</v>
      </c>
      <c r="V11" s="141">
        <v>66.73306772908366</v>
      </c>
    </row>
    <row r="12" spans="1:22" s="149" customFormat="1" ht="15.75" customHeight="1">
      <c r="A12" s="163" t="s">
        <v>115</v>
      </c>
      <c r="B12" s="165">
        <v>8283</v>
      </c>
      <c r="C12" s="141">
        <f t="shared" si="0"/>
        <v>38.68163708801159</v>
      </c>
      <c r="D12" s="141">
        <v>61.31836291198841</v>
      </c>
      <c r="E12" s="165">
        <v>6430</v>
      </c>
      <c r="F12" s="141">
        <f t="shared" si="1"/>
        <v>54.183514774494554</v>
      </c>
      <c r="G12" s="141">
        <v>45.816485225505446</v>
      </c>
      <c r="H12" s="165">
        <v>773</v>
      </c>
      <c r="I12" s="141">
        <f t="shared" si="2"/>
        <v>26.002587322121613</v>
      </c>
      <c r="J12" s="141">
        <v>73.99741267787839</v>
      </c>
      <c r="K12" s="165">
        <v>1391</v>
      </c>
      <c r="L12" s="141">
        <f t="shared" si="3"/>
        <v>23.005032350826752</v>
      </c>
      <c r="M12" s="141">
        <v>76.99496764917325</v>
      </c>
      <c r="N12" s="130">
        <v>8092</v>
      </c>
      <c r="O12" s="141">
        <f t="shared" si="4"/>
        <v>38.63074641621355</v>
      </c>
      <c r="P12" s="141">
        <v>61.36925358378645</v>
      </c>
      <c r="Q12" s="165">
        <v>2305</v>
      </c>
      <c r="R12" s="141">
        <f t="shared" si="5"/>
        <v>31.67028199566161</v>
      </c>
      <c r="S12" s="141">
        <v>68.32971800433839</v>
      </c>
      <c r="T12" s="165">
        <v>1807</v>
      </c>
      <c r="U12" s="141">
        <f t="shared" si="6"/>
        <v>32.48478140564471</v>
      </c>
      <c r="V12" s="141">
        <v>67.51521859435529</v>
      </c>
    </row>
    <row r="13" spans="1:22" s="148" customFormat="1" ht="15.75" customHeight="1">
      <c r="A13" s="163" t="s">
        <v>116</v>
      </c>
      <c r="B13" s="165">
        <v>316</v>
      </c>
      <c r="C13" s="141">
        <f t="shared" si="0"/>
        <v>25</v>
      </c>
      <c r="D13" s="141">
        <v>75</v>
      </c>
      <c r="E13" s="165">
        <v>97</v>
      </c>
      <c r="F13" s="141">
        <f t="shared" si="1"/>
        <v>48.453608247422686</v>
      </c>
      <c r="G13" s="141">
        <v>51.546391752577314</v>
      </c>
      <c r="H13" s="165">
        <v>11</v>
      </c>
      <c r="I13" s="141">
        <f t="shared" si="2"/>
        <v>9.090909090909093</v>
      </c>
      <c r="J13" s="141">
        <v>90.9090909090909</v>
      </c>
      <c r="K13" s="165">
        <v>11</v>
      </c>
      <c r="L13" s="141">
        <f t="shared" si="3"/>
        <v>0</v>
      </c>
      <c r="M13" s="141">
        <v>100</v>
      </c>
      <c r="N13" s="130">
        <v>292</v>
      </c>
      <c r="O13" s="141">
        <f t="shared" si="4"/>
        <v>26.027397260273972</v>
      </c>
      <c r="P13" s="141">
        <v>73.97260273972603</v>
      </c>
      <c r="Q13" s="165">
        <v>0</v>
      </c>
      <c r="R13" s="141" t="e">
        <f t="shared" si="5"/>
        <v>#DIV/0!</v>
      </c>
      <c r="S13" s="141" t="e">
        <v>#DIV/0!</v>
      </c>
      <c r="T13" s="165">
        <v>0</v>
      </c>
      <c r="U13" s="141" t="e">
        <f t="shared" si="6"/>
        <v>#DIV/0!</v>
      </c>
      <c r="V13" s="141" t="e">
        <v>#DIV/0!</v>
      </c>
    </row>
    <row r="14" spans="1:22" s="148" customFormat="1" ht="15.75" customHeight="1">
      <c r="A14" s="163" t="s">
        <v>124</v>
      </c>
      <c r="B14" s="165">
        <v>1417</v>
      </c>
      <c r="C14" s="141">
        <f t="shared" si="0"/>
        <v>48.4121383203952</v>
      </c>
      <c r="D14" s="141">
        <v>51.5878616796048</v>
      </c>
      <c r="E14" s="165">
        <v>1293</v>
      </c>
      <c r="F14" s="141">
        <f t="shared" si="1"/>
        <v>63.10904872389791</v>
      </c>
      <c r="G14" s="141">
        <v>36.89095127610209</v>
      </c>
      <c r="H14" s="165">
        <v>130</v>
      </c>
      <c r="I14" s="141">
        <f t="shared" si="2"/>
        <v>20</v>
      </c>
      <c r="J14" s="141">
        <v>80</v>
      </c>
      <c r="K14" s="165">
        <v>91</v>
      </c>
      <c r="L14" s="141">
        <f t="shared" si="3"/>
        <v>47.25274725274725</v>
      </c>
      <c r="M14" s="141">
        <v>52.74725274725275</v>
      </c>
      <c r="N14" s="130">
        <v>1380</v>
      </c>
      <c r="O14" s="141">
        <f t="shared" si="4"/>
        <v>48.76811594202899</v>
      </c>
      <c r="P14" s="141">
        <v>51.23188405797101</v>
      </c>
      <c r="Q14" s="165">
        <v>331</v>
      </c>
      <c r="R14" s="141">
        <f t="shared" si="5"/>
        <v>33.83685800604229</v>
      </c>
      <c r="S14" s="141">
        <v>66.16314199395771</v>
      </c>
      <c r="T14" s="165">
        <v>238</v>
      </c>
      <c r="U14" s="141">
        <f t="shared" si="6"/>
        <v>34.45378151260505</v>
      </c>
      <c r="V14" s="141">
        <v>65.54621848739495</v>
      </c>
    </row>
    <row r="15" spans="1:22" s="148" customFormat="1" ht="15.75" customHeight="1">
      <c r="A15" s="163" t="s">
        <v>125</v>
      </c>
      <c r="B15" s="165">
        <v>1833</v>
      </c>
      <c r="C15" s="141">
        <f t="shared" si="0"/>
        <v>38.679759956355696</v>
      </c>
      <c r="D15" s="141">
        <v>61.320240043644304</v>
      </c>
      <c r="E15" s="165">
        <v>1438</v>
      </c>
      <c r="F15" s="141">
        <f t="shared" si="1"/>
        <v>55.493741307371344</v>
      </c>
      <c r="G15" s="141">
        <v>44.506258692628656</v>
      </c>
      <c r="H15" s="165">
        <v>149</v>
      </c>
      <c r="I15" s="141">
        <f t="shared" si="2"/>
        <v>19.463087248322154</v>
      </c>
      <c r="J15" s="141">
        <v>80.53691275167785</v>
      </c>
      <c r="K15" s="165">
        <v>286</v>
      </c>
      <c r="L15" s="141">
        <f t="shared" si="3"/>
        <v>18.88111888111888</v>
      </c>
      <c r="M15" s="141">
        <v>81.11888111888112</v>
      </c>
      <c r="N15" s="130">
        <v>1755</v>
      </c>
      <c r="O15" s="141">
        <f t="shared" si="4"/>
        <v>38.23361823361824</v>
      </c>
      <c r="P15" s="141">
        <v>61.76638176638176</v>
      </c>
      <c r="Q15" s="165">
        <v>550</v>
      </c>
      <c r="R15" s="141">
        <f t="shared" si="5"/>
        <v>27.818181818181813</v>
      </c>
      <c r="S15" s="141">
        <v>72.18181818181819</v>
      </c>
      <c r="T15" s="165">
        <v>381</v>
      </c>
      <c r="U15" s="141">
        <f t="shared" si="6"/>
        <v>28.346456692913392</v>
      </c>
      <c r="V15" s="141">
        <v>71.65354330708661</v>
      </c>
    </row>
    <row r="16" spans="1:22" s="148" customFormat="1" ht="15.75" customHeight="1">
      <c r="A16" s="163" t="s">
        <v>117</v>
      </c>
      <c r="B16" s="165">
        <v>6006</v>
      </c>
      <c r="C16" s="141">
        <f t="shared" si="0"/>
        <v>45.687645687645684</v>
      </c>
      <c r="D16" s="141">
        <v>54.312354312354316</v>
      </c>
      <c r="E16" s="165">
        <v>3601</v>
      </c>
      <c r="F16" s="141">
        <f t="shared" si="1"/>
        <v>57.81727297972785</v>
      </c>
      <c r="G16" s="141">
        <v>42.18272702027215</v>
      </c>
      <c r="H16" s="165">
        <v>784</v>
      </c>
      <c r="I16" s="141">
        <f t="shared" si="2"/>
        <v>57.78061224489796</v>
      </c>
      <c r="J16" s="141">
        <v>42.21938775510204</v>
      </c>
      <c r="K16" s="165">
        <v>589</v>
      </c>
      <c r="L16" s="141">
        <f t="shared" si="3"/>
        <v>47.198641765704586</v>
      </c>
      <c r="M16" s="141">
        <v>52.801358234295414</v>
      </c>
      <c r="N16" s="130">
        <v>5794</v>
      </c>
      <c r="O16" s="141">
        <f t="shared" si="4"/>
        <v>45.84052468070418</v>
      </c>
      <c r="P16" s="141">
        <v>54.15947531929582</v>
      </c>
      <c r="Q16" s="165">
        <v>1766</v>
      </c>
      <c r="R16" s="141">
        <f t="shared" si="5"/>
        <v>36.57984144960362</v>
      </c>
      <c r="S16" s="141">
        <v>63.42015855039638</v>
      </c>
      <c r="T16" s="165">
        <v>1359</v>
      </c>
      <c r="U16" s="141">
        <f t="shared" si="6"/>
        <v>37.15967623252392</v>
      </c>
      <c r="V16" s="141">
        <v>62.84032376747608</v>
      </c>
    </row>
    <row r="17" spans="1:22" s="148" customFormat="1" ht="15.75" customHeight="1">
      <c r="A17" s="166" t="s">
        <v>118</v>
      </c>
      <c r="B17" s="165">
        <v>3505</v>
      </c>
      <c r="C17" s="141">
        <f t="shared" si="0"/>
        <v>42.28245363766049</v>
      </c>
      <c r="D17" s="141">
        <v>57.71754636233951</v>
      </c>
      <c r="E17" s="165">
        <v>1942</v>
      </c>
      <c r="F17" s="141">
        <f t="shared" si="1"/>
        <v>54.37693099897014</v>
      </c>
      <c r="G17" s="141">
        <v>45.62306900102986</v>
      </c>
      <c r="H17" s="165">
        <v>299</v>
      </c>
      <c r="I17" s="141">
        <f t="shared" si="2"/>
        <v>42.47491638795987</v>
      </c>
      <c r="J17" s="141">
        <v>57.52508361204013</v>
      </c>
      <c r="K17" s="165">
        <v>579</v>
      </c>
      <c r="L17" s="141">
        <f t="shared" si="3"/>
        <v>70.293609671848</v>
      </c>
      <c r="M17" s="141">
        <v>29.70639032815199</v>
      </c>
      <c r="N17" s="130">
        <v>3479</v>
      </c>
      <c r="O17" s="141">
        <f t="shared" si="4"/>
        <v>42.25352112676056</v>
      </c>
      <c r="P17" s="141">
        <v>57.74647887323944</v>
      </c>
      <c r="Q17" s="165">
        <v>1116</v>
      </c>
      <c r="R17" s="141">
        <f t="shared" si="5"/>
        <v>37.54480286738351</v>
      </c>
      <c r="S17" s="141">
        <v>62.45519713261649</v>
      </c>
      <c r="T17" s="165">
        <v>946</v>
      </c>
      <c r="U17" s="141">
        <f t="shared" si="6"/>
        <v>38.68921775898521</v>
      </c>
      <c r="V17" s="141">
        <v>61.31078224101479</v>
      </c>
    </row>
    <row r="18" spans="1:22" s="148" customFormat="1" ht="15.75" customHeight="1">
      <c r="A18" s="163" t="s">
        <v>126</v>
      </c>
      <c r="B18" s="165">
        <v>1796</v>
      </c>
      <c r="C18" s="141">
        <f t="shared" si="0"/>
        <v>40.53452115812918</v>
      </c>
      <c r="D18" s="141">
        <v>59.46547884187082</v>
      </c>
      <c r="E18" s="165">
        <v>1496</v>
      </c>
      <c r="F18" s="141">
        <f t="shared" si="1"/>
        <v>52.54010695187166</v>
      </c>
      <c r="G18" s="141">
        <v>47.45989304812834</v>
      </c>
      <c r="H18" s="165">
        <v>240</v>
      </c>
      <c r="I18" s="141">
        <f t="shared" si="2"/>
        <v>47.083333333333336</v>
      </c>
      <c r="J18" s="141">
        <v>52.916666666666664</v>
      </c>
      <c r="K18" s="165">
        <v>486</v>
      </c>
      <c r="L18" s="141">
        <f t="shared" si="3"/>
        <v>11.522633744855966</v>
      </c>
      <c r="M18" s="141">
        <v>88.47736625514403</v>
      </c>
      <c r="N18" s="130">
        <v>1788</v>
      </c>
      <c r="O18" s="141">
        <f t="shared" si="4"/>
        <v>40.604026845637584</v>
      </c>
      <c r="P18" s="141">
        <v>59.395973154362416</v>
      </c>
      <c r="Q18" s="165">
        <v>467</v>
      </c>
      <c r="R18" s="141">
        <f t="shared" si="5"/>
        <v>25.267665952890795</v>
      </c>
      <c r="S18" s="141">
        <v>74.7323340471092</v>
      </c>
      <c r="T18" s="165">
        <v>374</v>
      </c>
      <c r="U18" s="141">
        <f t="shared" si="6"/>
        <v>25.401069518716582</v>
      </c>
      <c r="V18" s="141">
        <v>74.59893048128342</v>
      </c>
    </row>
    <row r="19" spans="1:22" s="148" customFormat="1" ht="15.75" customHeight="1">
      <c r="A19" s="163" t="s">
        <v>127</v>
      </c>
      <c r="B19" s="165">
        <v>3686</v>
      </c>
      <c r="C19" s="141">
        <f t="shared" si="0"/>
        <v>46.337493217580025</v>
      </c>
      <c r="D19" s="141">
        <v>53.662506782419975</v>
      </c>
      <c r="E19" s="165">
        <v>2832</v>
      </c>
      <c r="F19" s="141">
        <f t="shared" si="1"/>
        <v>62.217514124293785</v>
      </c>
      <c r="G19" s="141">
        <v>37.782485875706215</v>
      </c>
      <c r="H19" s="165">
        <v>329</v>
      </c>
      <c r="I19" s="141">
        <f t="shared" si="2"/>
        <v>43.76899696048632</v>
      </c>
      <c r="J19" s="141">
        <v>56.23100303951368</v>
      </c>
      <c r="K19" s="165">
        <v>804</v>
      </c>
      <c r="L19" s="141">
        <f t="shared" si="3"/>
        <v>35.44776119402985</v>
      </c>
      <c r="M19" s="141">
        <v>64.55223880597015</v>
      </c>
      <c r="N19" s="130">
        <v>3639</v>
      </c>
      <c r="O19" s="141">
        <f t="shared" si="4"/>
        <v>46.413849958779885</v>
      </c>
      <c r="P19" s="141">
        <v>53.586150041220115</v>
      </c>
      <c r="Q19" s="165">
        <v>995</v>
      </c>
      <c r="R19" s="141">
        <f t="shared" si="5"/>
        <v>33.46733668341709</v>
      </c>
      <c r="S19" s="141">
        <v>66.53266331658291</v>
      </c>
      <c r="T19" s="165">
        <v>789</v>
      </c>
      <c r="U19" s="141">
        <f t="shared" si="6"/>
        <v>32.69961977186313</v>
      </c>
      <c r="V19" s="141">
        <v>67.30038022813687</v>
      </c>
    </row>
    <row r="20" spans="1:22" s="148" customFormat="1" ht="15.75" customHeight="1">
      <c r="A20" s="163" t="s">
        <v>128</v>
      </c>
      <c r="B20" s="165">
        <v>3122</v>
      </c>
      <c r="C20" s="141">
        <f t="shared" si="0"/>
        <v>31.00576553491352</v>
      </c>
      <c r="D20" s="141">
        <v>68.99423446508648</v>
      </c>
      <c r="E20" s="165">
        <v>1100</v>
      </c>
      <c r="F20" s="141">
        <f t="shared" si="1"/>
        <v>48.18181818181818</v>
      </c>
      <c r="G20" s="141">
        <v>51.81818181818182</v>
      </c>
      <c r="H20" s="165">
        <v>364</v>
      </c>
      <c r="I20" s="141">
        <f t="shared" si="2"/>
        <v>31.043956043956044</v>
      </c>
      <c r="J20" s="141">
        <v>68.95604395604396</v>
      </c>
      <c r="K20" s="165">
        <v>228</v>
      </c>
      <c r="L20" s="141">
        <f t="shared" si="3"/>
        <v>25.877192982456137</v>
      </c>
      <c r="M20" s="141">
        <v>74.12280701754386</v>
      </c>
      <c r="N20" s="130">
        <v>3077</v>
      </c>
      <c r="O20" s="141">
        <f t="shared" si="4"/>
        <v>30.90672733181671</v>
      </c>
      <c r="P20" s="141">
        <v>69.09327266818329</v>
      </c>
      <c r="Q20" s="165">
        <v>1080</v>
      </c>
      <c r="R20" s="141">
        <f t="shared" si="5"/>
        <v>25.462962962962962</v>
      </c>
      <c r="S20" s="141">
        <v>74.53703703703704</v>
      </c>
      <c r="T20" s="165">
        <v>666</v>
      </c>
      <c r="U20" s="141">
        <f t="shared" si="6"/>
        <v>30.180180180180187</v>
      </c>
      <c r="V20" s="141">
        <v>69.81981981981981</v>
      </c>
    </row>
    <row r="21" spans="1:22" s="148" customFormat="1" ht="15.75" customHeight="1">
      <c r="A21" s="163" t="s">
        <v>129</v>
      </c>
      <c r="B21" s="165">
        <v>1252</v>
      </c>
      <c r="C21" s="141">
        <f t="shared" si="0"/>
        <v>44.88817891373802</v>
      </c>
      <c r="D21" s="141">
        <v>55.11182108626198</v>
      </c>
      <c r="E21" s="165">
        <v>768</v>
      </c>
      <c r="F21" s="141">
        <f t="shared" si="1"/>
        <v>52.734375</v>
      </c>
      <c r="G21" s="141">
        <v>47.265625</v>
      </c>
      <c r="H21" s="165">
        <v>148</v>
      </c>
      <c r="I21" s="141">
        <f t="shared" si="2"/>
        <v>37.16216216216216</v>
      </c>
      <c r="J21" s="141">
        <v>62.83783783783784</v>
      </c>
      <c r="K21" s="165">
        <v>229</v>
      </c>
      <c r="L21" s="141">
        <f t="shared" si="3"/>
        <v>77.7292576419214</v>
      </c>
      <c r="M21" s="141">
        <v>22.270742358078603</v>
      </c>
      <c r="N21" s="130">
        <v>1218</v>
      </c>
      <c r="O21" s="141">
        <f t="shared" si="4"/>
        <v>44.90968801313628</v>
      </c>
      <c r="P21" s="141">
        <v>55.09031198686372</v>
      </c>
      <c r="Q21" s="165">
        <v>385</v>
      </c>
      <c r="R21" s="141">
        <f t="shared" si="5"/>
        <v>41.03896103896104</v>
      </c>
      <c r="S21" s="141">
        <v>58.96103896103896</v>
      </c>
      <c r="T21" s="165">
        <v>323</v>
      </c>
      <c r="U21" s="141">
        <f t="shared" si="6"/>
        <v>43.034055727554176</v>
      </c>
      <c r="V21" s="141">
        <v>56.965944272445824</v>
      </c>
    </row>
    <row r="22" spans="1:22" s="148" customFormat="1" ht="15.75" customHeight="1">
      <c r="A22" s="163" t="s">
        <v>130</v>
      </c>
      <c r="B22" s="165">
        <v>895</v>
      </c>
      <c r="C22" s="141">
        <f t="shared" si="0"/>
        <v>38.100558659217874</v>
      </c>
      <c r="D22" s="141">
        <v>61.899441340782126</v>
      </c>
      <c r="E22" s="165">
        <v>802</v>
      </c>
      <c r="F22" s="141">
        <f t="shared" si="1"/>
        <v>56.10972568578554</v>
      </c>
      <c r="G22" s="141">
        <v>43.89027431421446</v>
      </c>
      <c r="H22" s="165">
        <v>85</v>
      </c>
      <c r="I22" s="141">
        <f t="shared" si="2"/>
        <v>4.705882352941188</v>
      </c>
      <c r="J22" s="141">
        <v>95.29411764705881</v>
      </c>
      <c r="K22" s="165">
        <v>148</v>
      </c>
      <c r="L22" s="141">
        <f t="shared" si="3"/>
        <v>26.351351351351354</v>
      </c>
      <c r="M22" s="141">
        <v>73.64864864864865</v>
      </c>
      <c r="N22" s="130">
        <v>874</v>
      </c>
      <c r="O22" s="141">
        <f t="shared" si="4"/>
        <v>37.87185354691075</v>
      </c>
      <c r="P22" s="141">
        <v>62.12814645308925</v>
      </c>
      <c r="Q22" s="165">
        <v>234</v>
      </c>
      <c r="R22" s="141">
        <f t="shared" si="5"/>
        <v>25.641025641025635</v>
      </c>
      <c r="S22" s="141">
        <v>74.35897435897436</v>
      </c>
      <c r="T22" s="165">
        <v>141</v>
      </c>
      <c r="U22" s="141">
        <f t="shared" si="6"/>
        <v>24.822695035460995</v>
      </c>
      <c r="V22" s="141">
        <v>75.177304964539</v>
      </c>
    </row>
    <row r="23" spans="1:22" s="148" customFormat="1" ht="15.75" customHeight="1">
      <c r="A23" s="163" t="s">
        <v>131</v>
      </c>
      <c r="B23" s="165">
        <v>493</v>
      </c>
      <c r="C23" s="141">
        <f t="shared" si="0"/>
        <v>38.5395537525355</v>
      </c>
      <c r="D23" s="141">
        <v>61.4604462474645</v>
      </c>
      <c r="E23" s="165">
        <v>431</v>
      </c>
      <c r="F23" s="141">
        <f t="shared" si="1"/>
        <v>45.707656612529</v>
      </c>
      <c r="G23" s="141">
        <v>54.292343387471</v>
      </c>
      <c r="H23" s="165">
        <v>72</v>
      </c>
      <c r="I23" s="141">
        <f t="shared" si="2"/>
        <v>16.666666666666657</v>
      </c>
      <c r="J23" s="141">
        <v>83.33333333333334</v>
      </c>
      <c r="K23" s="165">
        <v>98</v>
      </c>
      <c r="L23" s="141">
        <f t="shared" si="3"/>
        <v>15.306122448979593</v>
      </c>
      <c r="M23" s="141">
        <v>84.6938775510204</v>
      </c>
      <c r="N23" s="130">
        <v>484</v>
      </c>
      <c r="O23" s="141">
        <f t="shared" si="4"/>
        <v>38.84297520661158</v>
      </c>
      <c r="P23" s="141">
        <v>61.15702479338842</v>
      </c>
      <c r="Q23" s="165">
        <v>83</v>
      </c>
      <c r="R23" s="141">
        <f t="shared" si="5"/>
        <v>25.301204819277118</v>
      </c>
      <c r="S23" s="141">
        <v>74.69879518072288</v>
      </c>
      <c r="T23" s="165">
        <v>65</v>
      </c>
      <c r="U23" s="141">
        <f t="shared" si="6"/>
        <v>24.615384615384613</v>
      </c>
      <c r="V23" s="141">
        <v>75.38461538461539</v>
      </c>
    </row>
    <row r="24" spans="1:22" s="148" customFormat="1" ht="15.75" customHeight="1">
      <c r="A24" s="163" t="s">
        <v>132</v>
      </c>
      <c r="B24" s="165">
        <v>593</v>
      </c>
      <c r="C24" s="141">
        <f t="shared" si="0"/>
        <v>45.868465430016855</v>
      </c>
      <c r="D24" s="141">
        <v>54.131534569983145</v>
      </c>
      <c r="E24" s="165">
        <v>477</v>
      </c>
      <c r="F24" s="141">
        <f t="shared" si="1"/>
        <v>58.07127882599581</v>
      </c>
      <c r="G24" s="141">
        <v>41.92872117400419</v>
      </c>
      <c r="H24" s="165">
        <v>93</v>
      </c>
      <c r="I24" s="141">
        <f t="shared" si="2"/>
        <v>22.58064516129032</v>
      </c>
      <c r="J24" s="141">
        <v>77.41935483870968</v>
      </c>
      <c r="K24" s="165">
        <v>96</v>
      </c>
      <c r="L24" s="141">
        <f t="shared" si="3"/>
        <v>30.208333333333343</v>
      </c>
      <c r="M24" s="141">
        <v>69.79166666666666</v>
      </c>
      <c r="N24" s="130">
        <v>582</v>
      </c>
      <c r="O24" s="141">
        <f t="shared" si="4"/>
        <v>45.876288659793815</v>
      </c>
      <c r="P24" s="141">
        <v>54.123711340206185</v>
      </c>
      <c r="Q24" s="165">
        <v>135</v>
      </c>
      <c r="R24" s="141">
        <f t="shared" si="5"/>
        <v>33.33333333333334</v>
      </c>
      <c r="S24" s="141">
        <v>66.66666666666666</v>
      </c>
      <c r="T24" s="165">
        <v>100</v>
      </c>
      <c r="U24" s="141">
        <f t="shared" si="6"/>
        <v>35</v>
      </c>
      <c r="V24" s="141">
        <v>65</v>
      </c>
    </row>
    <row r="25" spans="1:22" s="148" customFormat="1" ht="15.75" customHeight="1">
      <c r="A25" s="163" t="s">
        <v>133</v>
      </c>
      <c r="B25" s="165">
        <v>1854</v>
      </c>
      <c r="C25" s="141">
        <f t="shared" si="0"/>
        <v>38.29557713052859</v>
      </c>
      <c r="D25" s="141">
        <v>61.70442286947141</v>
      </c>
      <c r="E25" s="165">
        <v>1040</v>
      </c>
      <c r="F25" s="141">
        <f t="shared" si="1"/>
        <v>47.21153846153846</v>
      </c>
      <c r="G25" s="141">
        <v>52.78846153846154</v>
      </c>
      <c r="H25" s="165">
        <v>284</v>
      </c>
      <c r="I25" s="141">
        <f t="shared" si="2"/>
        <v>52.816901408450704</v>
      </c>
      <c r="J25" s="141">
        <v>47.183098591549296</v>
      </c>
      <c r="K25" s="165">
        <v>525</v>
      </c>
      <c r="L25" s="141">
        <f t="shared" si="3"/>
        <v>40.761904761904766</v>
      </c>
      <c r="M25" s="141">
        <v>59.238095238095234</v>
      </c>
      <c r="N25" s="130">
        <v>1798</v>
      </c>
      <c r="O25" s="141">
        <f t="shared" si="4"/>
        <v>37.93103448275862</v>
      </c>
      <c r="P25" s="141">
        <v>62.06896551724138</v>
      </c>
      <c r="Q25" s="165">
        <v>649</v>
      </c>
      <c r="R25" s="141">
        <f t="shared" si="5"/>
        <v>35.13097072419107</v>
      </c>
      <c r="S25" s="141">
        <v>64.86902927580893</v>
      </c>
      <c r="T25" s="165">
        <v>482</v>
      </c>
      <c r="U25" s="141">
        <f t="shared" si="6"/>
        <v>34.64730290456431</v>
      </c>
      <c r="V25" s="141">
        <v>65.35269709543569</v>
      </c>
    </row>
    <row r="26" spans="1:22" s="148" customFormat="1" ht="15.75" customHeight="1">
      <c r="A26" s="163" t="s">
        <v>134</v>
      </c>
      <c r="B26" s="165">
        <v>889</v>
      </c>
      <c r="C26" s="141">
        <f t="shared" si="0"/>
        <v>59.392575928009</v>
      </c>
      <c r="D26" s="141">
        <v>40.607424071991</v>
      </c>
      <c r="E26" s="165">
        <v>583</v>
      </c>
      <c r="F26" s="141">
        <f t="shared" si="1"/>
        <v>72.55574614065179</v>
      </c>
      <c r="G26" s="141">
        <v>27.4442538593482</v>
      </c>
      <c r="H26" s="165">
        <v>213</v>
      </c>
      <c r="I26" s="141">
        <f t="shared" si="2"/>
        <v>84.97652582159624</v>
      </c>
      <c r="J26" s="141">
        <v>15.023474178403756</v>
      </c>
      <c r="K26" s="165">
        <v>285</v>
      </c>
      <c r="L26" s="141">
        <f t="shared" si="3"/>
        <v>65.61403508771929</v>
      </c>
      <c r="M26" s="141">
        <v>34.385964912280706</v>
      </c>
      <c r="N26" s="130">
        <v>864</v>
      </c>
      <c r="O26" s="141">
        <f t="shared" si="4"/>
        <v>59.9537037037037</v>
      </c>
      <c r="P26" s="141">
        <v>40.0462962962963</v>
      </c>
      <c r="Q26" s="165">
        <v>197</v>
      </c>
      <c r="R26" s="141">
        <f t="shared" si="5"/>
        <v>37.055837563451774</v>
      </c>
      <c r="S26" s="141">
        <v>62.944162436548226</v>
      </c>
      <c r="T26" s="165">
        <v>159</v>
      </c>
      <c r="U26" s="141">
        <f t="shared" si="6"/>
        <v>39.62264150943396</v>
      </c>
      <c r="V26" s="141">
        <v>60.37735849056604</v>
      </c>
    </row>
    <row r="27" spans="1:22" s="148" customFormat="1" ht="15.75" customHeight="1">
      <c r="A27" s="163" t="s">
        <v>135</v>
      </c>
      <c r="B27" s="165">
        <v>1354</v>
      </c>
      <c r="C27" s="141">
        <f t="shared" si="0"/>
        <v>47.71048744460856</v>
      </c>
      <c r="D27" s="141">
        <v>52.28951255539144</v>
      </c>
      <c r="E27" s="165">
        <v>790</v>
      </c>
      <c r="F27" s="141">
        <f t="shared" si="1"/>
        <v>60.88607594936709</v>
      </c>
      <c r="G27" s="141">
        <v>39.11392405063291</v>
      </c>
      <c r="H27" s="165">
        <v>165</v>
      </c>
      <c r="I27" s="141">
        <f t="shared" si="2"/>
        <v>34.54545454545455</v>
      </c>
      <c r="J27" s="141">
        <v>65.45454545454545</v>
      </c>
      <c r="K27" s="165">
        <v>342</v>
      </c>
      <c r="L27" s="141">
        <f t="shared" si="3"/>
        <v>66.08187134502924</v>
      </c>
      <c r="M27" s="141">
        <v>33.91812865497076</v>
      </c>
      <c r="N27" s="130">
        <v>1295</v>
      </c>
      <c r="O27" s="141">
        <f t="shared" si="4"/>
        <v>47.56756756756757</v>
      </c>
      <c r="P27" s="141">
        <v>52.43243243243243</v>
      </c>
      <c r="Q27" s="165">
        <v>387</v>
      </c>
      <c r="R27" s="141">
        <f t="shared" si="5"/>
        <v>32.81653746770026</v>
      </c>
      <c r="S27" s="141">
        <v>67.18346253229974</v>
      </c>
      <c r="T27" s="165">
        <v>298</v>
      </c>
      <c r="U27" s="141">
        <f t="shared" si="6"/>
        <v>31.543624161073822</v>
      </c>
      <c r="V27" s="141">
        <v>68.45637583892618</v>
      </c>
    </row>
    <row r="28" spans="1:22" s="148" customFormat="1" ht="15.75" customHeight="1">
      <c r="A28" s="163" t="s">
        <v>136</v>
      </c>
      <c r="B28" s="165">
        <v>2992</v>
      </c>
      <c r="C28" s="141">
        <f t="shared" si="0"/>
        <v>36.831550802139034</v>
      </c>
      <c r="D28" s="141">
        <v>63.168449197860966</v>
      </c>
      <c r="E28" s="165">
        <v>1906</v>
      </c>
      <c r="F28" s="141">
        <f t="shared" si="1"/>
        <v>41.55299055613851</v>
      </c>
      <c r="G28" s="141">
        <v>58.44700944386149</v>
      </c>
      <c r="H28" s="165">
        <v>334</v>
      </c>
      <c r="I28" s="141">
        <f t="shared" si="2"/>
        <v>27.24550898203593</v>
      </c>
      <c r="J28" s="141">
        <v>72.75449101796407</v>
      </c>
      <c r="K28" s="165">
        <v>376</v>
      </c>
      <c r="L28" s="141">
        <f t="shared" si="3"/>
        <v>46.27659574468085</v>
      </c>
      <c r="M28" s="141">
        <v>53.72340425531915</v>
      </c>
      <c r="N28" s="130">
        <v>2985</v>
      </c>
      <c r="O28" s="141">
        <f t="shared" si="4"/>
        <v>36.78391959798994</v>
      </c>
      <c r="P28" s="141">
        <v>63.21608040201006</v>
      </c>
      <c r="Q28" s="165">
        <v>1291</v>
      </c>
      <c r="R28" s="141">
        <f t="shared" si="5"/>
        <v>35.08907823392718</v>
      </c>
      <c r="S28" s="141">
        <v>64.91092176607282</v>
      </c>
      <c r="T28" s="165">
        <v>1145</v>
      </c>
      <c r="U28" s="141">
        <f t="shared" si="6"/>
        <v>34.8471615720524</v>
      </c>
      <c r="V28" s="141">
        <v>65.1528384279476</v>
      </c>
    </row>
    <row r="29" spans="1:22" s="148" customFormat="1" ht="15.75" customHeight="1">
      <c r="A29" s="164" t="s">
        <v>137</v>
      </c>
      <c r="B29" s="165">
        <v>2014</v>
      </c>
      <c r="C29" s="141">
        <f t="shared" si="0"/>
        <v>51.439920556107246</v>
      </c>
      <c r="D29" s="141">
        <v>48.560079443892754</v>
      </c>
      <c r="E29" s="165">
        <v>897</v>
      </c>
      <c r="F29" s="141">
        <f t="shared" si="1"/>
        <v>67.44704570791527</v>
      </c>
      <c r="G29" s="141">
        <v>32.55295429208473</v>
      </c>
      <c r="H29" s="165">
        <v>93</v>
      </c>
      <c r="I29" s="141">
        <f t="shared" si="2"/>
        <v>29.032258064516128</v>
      </c>
      <c r="J29" s="141">
        <v>70.96774193548387</v>
      </c>
      <c r="K29" s="165">
        <v>368</v>
      </c>
      <c r="L29" s="141">
        <f t="shared" si="3"/>
        <v>60.05434782608695</v>
      </c>
      <c r="M29" s="141">
        <v>39.94565217391305</v>
      </c>
      <c r="N29" s="130">
        <v>1994</v>
      </c>
      <c r="O29" s="141">
        <f t="shared" si="4"/>
        <v>51.4543630892678</v>
      </c>
      <c r="P29" s="141">
        <v>48.5456369107322</v>
      </c>
      <c r="Q29" s="165">
        <v>844</v>
      </c>
      <c r="R29" s="141">
        <f t="shared" si="5"/>
        <v>42.77251184834123</v>
      </c>
      <c r="S29" s="141">
        <v>57.22748815165877</v>
      </c>
      <c r="T29" s="165">
        <v>602</v>
      </c>
      <c r="U29" s="141">
        <f t="shared" si="6"/>
        <v>43.52159468438538</v>
      </c>
      <c r="V29" s="141">
        <v>56.47840531561462</v>
      </c>
    </row>
    <row r="30" spans="1:22" s="148" customFormat="1" ht="15.75" customHeight="1">
      <c r="A30" s="164" t="s">
        <v>138</v>
      </c>
      <c r="B30" s="165">
        <v>652</v>
      </c>
      <c r="C30" s="141">
        <f t="shared" si="0"/>
        <v>51.99386503067485</v>
      </c>
      <c r="D30" s="141">
        <v>48.00613496932515</v>
      </c>
      <c r="E30" s="165">
        <v>381</v>
      </c>
      <c r="F30" s="141">
        <f t="shared" si="1"/>
        <v>58.79265091863517</v>
      </c>
      <c r="G30" s="141">
        <v>41.20734908136483</v>
      </c>
      <c r="H30" s="165">
        <v>178</v>
      </c>
      <c r="I30" s="141">
        <f t="shared" si="2"/>
        <v>70.2247191011236</v>
      </c>
      <c r="J30" s="141">
        <v>29.775280898876407</v>
      </c>
      <c r="K30" s="165">
        <v>151</v>
      </c>
      <c r="L30" s="141">
        <f t="shared" si="3"/>
        <v>73.50993377483444</v>
      </c>
      <c r="M30" s="141">
        <v>26.490066225165563</v>
      </c>
      <c r="N30" s="130">
        <v>634</v>
      </c>
      <c r="O30" s="141">
        <f t="shared" si="4"/>
        <v>52.52365930599369</v>
      </c>
      <c r="P30" s="141">
        <v>47.47634069400631</v>
      </c>
      <c r="Q30" s="165">
        <v>203</v>
      </c>
      <c r="R30" s="141">
        <f t="shared" si="5"/>
        <v>44.827586206896555</v>
      </c>
      <c r="S30" s="141">
        <v>55.172413793103445</v>
      </c>
      <c r="T30" s="165">
        <v>179</v>
      </c>
      <c r="U30" s="141">
        <f t="shared" si="6"/>
        <v>44.134078212290504</v>
      </c>
      <c r="V30" s="141">
        <v>55.865921787709496</v>
      </c>
    </row>
    <row r="31" spans="1:22" s="148" customFormat="1" ht="15.75" customHeight="1">
      <c r="A31" s="164" t="s">
        <v>139</v>
      </c>
      <c r="B31" s="165">
        <v>776</v>
      </c>
      <c r="C31" s="141">
        <f t="shared" si="0"/>
        <v>61.855670103092784</v>
      </c>
      <c r="D31" s="141">
        <v>38.144329896907216</v>
      </c>
      <c r="E31" s="165">
        <v>396</v>
      </c>
      <c r="F31" s="141">
        <f t="shared" si="1"/>
        <v>74.24242424242425</v>
      </c>
      <c r="G31" s="141">
        <v>25.757575757575758</v>
      </c>
      <c r="H31" s="165">
        <v>28</v>
      </c>
      <c r="I31" s="141">
        <f t="shared" si="2"/>
        <v>82.14285714285714</v>
      </c>
      <c r="J31" s="141">
        <v>17.857142857142858</v>
      </c>
      <c r="K31" s="165">
        <v>142</v>
      </c>
      <c r="L31" s="141">
        <f t="shared" si="3"/>
        <v>82.3943661971831</v>
      </c>
      <c r="M31" s="141">
        <v>17.6056338028169</v>
      </c>
      <c r="N31" s="130">
        <v>753</v>
      </c>
      <c r="O31" s="141">
        <f t="shared" si="4"/>
        <v>62.41699867197875</v>
      </c>
      <c r="P31" s="141">
        <v>37.58300132802125</v>
      </c>
      <c r="Q31" s="165">
        <v>171</v>
      </c>
      <c r="R31" s="141">
        <f t="shared" si="5"/>
        <v>50.292397660818715</v>
      </c>
      <c r="S31" s="141">
        <v>49.707602339181285</v>
      </c>
      <c r="T31" s="165">
        <v>135</v>
      </c>
      <c r="U31" s="141">
        <f t="shared" si="6"/>
        <v>53.333333333333336</v>
      </c>
      <c r="V31" s="141">
        <v>46.666666666666664</v>
      </c>
    </row>
    <row r="32" spans="1:22" s="148" customFormat="1" ht="15.75" customHeight="1">
      <c r="A32" s="164" t="s">
        <v>140</v>
      </c>
      <c r="B32" s="165">
        <v>823</v>
      </c>
      <c r="C32" s="141">
        <f t="shared" si="0"/>
        <v>48.60267314702309</v>
      </c>
      <c r="D32" s="141">
        <v>51.39732685297691</v>
      </c>
      <c r="E32" s="165">
        <v>567</v>
      </c>
      <c r="F32" s="141">
        <f t="shared" si="1"/>
        <v>58.377425044091716</v>
      </c>
      <c r="G32" s="141">
        <v>41.622574955908284</v>
      </c>
      <c r="H32" s="165">
        <v>222</v>
      </c>
      <c r="I32" s="141">
        <f t="shared" si="2"/>
        <v>67.11711711711712</v>
      </c>
      <c r="J32" s="141">
        <v>32.88288288288289</v>
      </c>
      <c r="K32" s="165">
        <v>286</v>
      </c>
      <c r="L32" s="141">
        <f t="shared" si="3"/>
        <v>61.888111888111894</v>
      </c>
      <c r="M32" s="141">
        <v>38.111888111888106</v>
      </c>
      <c r="N32" s="130">
        <v>791</v>
      </c>
      <c r="O32" s="141">
        <f t="shared" si="4"/>
        <v>48.798988621997474</v>
      </c>
      <c r="P32" s="141">
        <v>51.201011378002526</v>
      </c>
      <c r="Q32" s="165">
        <v>287</v>
      </c>
      <c r="R32" s="141">
        <f t="shared" si="5"/>
        <v>41.463414634146346</v>
      </c>
      <c r="S32" s="141">
        <v>58.536585365853654</v>
      </c>
      <c r="T32" s="165">
        <v>230</v>
      </c>
      <c r="U32" s="141">
        <f t="shared" si="6"/>
        <v>41.73913043478261</v>
      </c>
      <c r="V32" s="141">
        <v>58.26086956521739</v>
      </c>
    </row>
    <row r="33" spans="1:22" s="148" customFormat="1" ht="15.75" customHeight="1">
      <c r="A33" s="164" t="s">
        <v>141</v>
      </c>
      <c r="B33" s="165">
        <v>515</v>
      </c>
      <c r="C33" s="141">
        <f t="shared" si="0"/>
        <v>49.126213592233015</v>
      </c>
      <c r="D33" s="141">
        <v>50.873786407766985</v>
      </c>
      <c r="E33" s="165">
        <v>251</v>
      </c>
      <c r="F33" s="141">
        <f t="shared" si="1"/>
        <v>54.18326693227092</v>
      </c>
      <c r="G33" s="141">
        <v>45.81673306772908</v>
      </c>
      <c r="H33" s="165">
        <v>71</v>
      </c>
      <c r="I33" s="141">
        <f t="shared" si="2"/>
        <v>59.154929577464785</v>
      </c>
      <c r="J33" s="141">
        <v>40.845070422535215</v>
      </c>
      <c r="K33" s="165">
        <v>45</v>
      </c>
      <c r="L33" s="141">
        <f t="shared" si="3"/>
        <v>73.33333333333333</v>
      </c>
      <c r="M33" s="141">
        <v>26.666666666666668</v>
      </c>
      <c r="N33" s="130">
        <v>504</v>
      </c>
      <c r="O33" s="141">
        <f t="shared" si="4"/>
        <v>49.00793650793651</v>
      </c>
      <c r="P33" s="141">
        <v>50.99206349206349</v>
      </c>
      <c r="Q33" s="165">
        <v>204</v>
      </c>
      <c r="R33" s="141">
        <f t="shared" si="5"/>
        <v>48.0392156862745</v>
      </c>
      <c r="S33" s="141">
        <v>51.9607843137255</v>
      </c>
      <c r="T33" s="165">
        <v>177</v>
      </c>
      <c r="U33" s="141">
        <f t="shared" si="6"/>
        <v>48.0225988700565</v>
      </c>
      <c r="V33" s="141">
        <v>51.9774011299435</v>
      </c>
    </row>
    <row r="34" spans="1:22" s="148" customFormat="1" ht="15.75" customHeight="1">
      <c r="A34" s="164" t="s">
        <v>142</v>
      </c>
      <c r="B34" s="165">
        <v>2429</v>
      </c>
      <c r="C34" s="141">
        <f t="shared" si="0"/>
        <v>54.13750514615068</v>
      </c>
      <c r="D34" s="141">
        <v>45.86249485384932</v>
      </c>
      <c r="E34" s="165">
        <v>1011</v>
      </c>
      <c r="F34" s="141">
        <f t="shared" si="1"/>
        <v>69.04055390702275</v>
      </c>
      <c r="G34" s="141">
        <v>30.95944609297725</v>
      </c>
      <c r="H34" s="165">
        <v>404</v>
      </c>
      <c r="I34" s="141">
        <f t="shared" si="2"/>
        <v>80.1980198019802</v>
      </c>
      <c r="J34" s="141">
        <v>19.801980198019802</v>
      </c>
      <c r="K34" s="165">
        <v>490</v>
      </c>
      <c r="L34" s="141">
        <f t="shared" si="3"/>
        <v>57.755102040816325</v>
      </c>
      <c r="M34" s="141">
        <v>42.244897959183675</v>
      </c>
      <c r="N34" s="130">
        <v>2353</v>
      </c>
      <c r="O34" s="141">
        <f t="shared" si="4"/>
        <v>54.228644283892905</v>
      </c>
      <c r="P34" s="141">
        <v>45.771355716107095</v>
      </c>
      <c r="Q34" s="165">
        <v>850</v>
      </c>
      <c r="R34" s="141">
        <f t="shared" si="5"/>
        <v>43.64705882352942</v>
      </c>
      <c r="S34" s="141">
        <v>56.35294117647058</v>
      </c>
      <c r="T34" s="165">
        <v>545</v>
      </c>
      <c r="U34" s="141">
        <f t="shared" si="6"/>
        <v>46.972477064220186</v>
      </c>
      <c r="V34" s="141">
        <v>53.027522935779814</v>
      </c>
    </row>
    <row r="35" spans="1:22" s="150" customFormat="1" ht="15.75" customHeight="1">
      <c r="A35" s="164" t="s">
        <v>143</v>
      </c>
      <c r="B35" s="165">
        <v>1191</v>
      </c>
      <c r="C35" s="141">
        <f t="shared" si="0"/>
        <v>52.896725440806044</v>
      </c>
      <c r="D35" s="141">
        <v>47.103274559193956</v>
      </c>
      <c r="E35" s="165">
        <v>1087</v>
      </c>
      <c r="F35" s="141">
        <f t="shared" si="1"/>
        <v>51.885924563017475</v>
      </c>
      <c r="G35" s="141">
        <v>48.114075436982525</v>
      </c>
      <c r="H35" s="165">
        <v>256</v>
      </c>
      <c r="I35" s="141">
        <f t="shared" si="2"/>
        <v>75.78125</v>
      </c>
      <c r="J35" s="141">
        <v>24.21875</v>
      </c>
      <c r="K35" s="165">
        <v>660</v>
      </c>
      <c r="L35" s="141">
        <f t="shared" si="3"/>
        <v>47.878787878787875</v>
      </c>
      <c r="M35" s="141">
        <v>52.121212121212125</v>
      </c>
      <c r="N35" s="130">
        <v>1157</v>
      </c>
      <c r="O35" s="141">
        <f t="shared" si="4"/>
        <v>52.98184961106309</v>
      </c>
      <c r="P35" s="141">
        <v>47.01815038893691</v>
      </c>
      <c r="Q35" s="165">
        <v>194</v>
      </c>
      <c r="R35" s="141">
        <f t="shared" si="5"/>
        <v>42.26804123711341</v>
      </c>
      <c r="S35" s="141">
        <v>57.73195876288659</v>
      </c>
      <c r="T35" s="165">
        <v>111</v>
      </c>
      <c r="U35" s="141">
        <f t="shared" si="6"/>
        <v>46.846846846846844</v>
      </c>
      <c r="V35" s="141">
        <v>53.153153153153156</v>
      </c>
    </row>
    <row r="36" spans="1:22" s="150" customFormat="1" ht="15.75" customHeight="1">
      <c r="A36" s="164" t="s">
        <v>144</v>
      </c>
      <c r="B36" s="165">
        <v>815</v>
      </c>
      <c r="C36" s="141">
        <f t="shared" si="0"/>
        <v>51.41104294478527</v>
      </c>
      <c r="D36" s="141">
        <v>48.58895705521473</v>
      </c>
      <c r="E36" s="165">
        <v>507</v>
      </c>
      <c r="F36" s="141">
        <f t="shared" si="1"/>
        <v>60.946745562130175</v>
      </c>
      <c r="G36" s="141">
        <v>39.053254437869825</v>
      </c>
      <c r="H36" s="165">
        <v>185</v>
      </c>
      <c r="I36" s="141">
        <f t="shared" si="2"/>
        <v>82.16216216216216</v>
      </c>
      <c r="J36" s="141">
        <v>17.83783783783784</v>
      </c>
      <c r="K36" s="165">
        <v>265</v>
      </c>
      <c r="L36" s="141">
        <f t="shared" si="3"/>
        <v>85.66037735849056</v>
      </c>
      <c r="M36" s="141">
        <v>14.339622641509434</v>
      </c>
      <c r="N36" s="130">
        <v>772</v>
      </c>
      <c r="O36" s="141">
        <f t="shared" si="4"/>
        <v>51.81347150259067</v>
      </c>
      <c r="P36" s="141">
        <v>48.18652849740933</v>
      </c>
      <c r="Q36" s="165">
        <v>257</v>
      </c>
      <c r="R36" s="141">
        <f t="shared" si="5"/>
        <v>42.02334630350194</v>
      </c>
      <c r="S36" s="141">
        <v>57.97665369649806</v>
      </c>
      <c r="T36" s="165">
        <v>222</v>
      </c>
      <c r="U36" s="141">
        <f t="shared" si="6"/>
        <v>42.79279279279279</v>
      </c>
      <c r="V36" s="141">
        <v>57.20720720720721</v>
      </c>
    </row>
    <row r="37" spans="1:22" s="150" customFormat="1" ht="15.75" customHeight="1">
      <c r="A37" s="164" t="s">
        <v>145</v>
      </c>
      <c r="B37" s="165">
        <v>698</v>
      </c>
      <c r="C37" s="141">
        <f t="shared" si="0"/>
        <v>56.30372492836676</v>
      </c>
      <c r="D37" s="141">
        <v>43.69627507163324</v>
      </c>
      <c r="E37" s="165">
        <v>681</v>
      </c>
      <c r="F37" s="141">
        <f t="shared" si="1"/>
        <v>64.75770925110132</v>
      </c>
      <c r="G37" s="141">
        <v>35.24229074889868</v>
      </c>
      <c r="H37" s="165">
        <v>123</v>
      </c>
      <c r="I37" s="141">
        <f t="shared" si="2"/>
        <v>82.92682926829268</v>
      </c>
      <c r="J37" s="141">
        <v>17.073170731707318</v>
      </c>
      <c r="K37" s="165">
        <v>133</v>
      </c>
      <c r="L37" s="141">
        <f t="shared" si="3"/>
        <v>45.86466165413534</v>
      </c>
      <c r="M37" s="141">
        <v>54.13533834586466</v>
      </c>
      <c r="N37" s="130">
        <v>687</v>
      </c>
      <c r="O37" s="141">
        <f t="shared" si="4"/>
        <v>56.914119359534205</v>
      </c>
      <c r="P37" s="141">
        <v>43.085880640465795</v>
      </c>
      <c r="Q37" s="165">
        <v>185</v>
      </c>
      <c r="R37" s="141">
        <f t="shared" si="5"/>
        <v>34.5945945945946</v>
      </c>
      <c r="S37" s="141">
        <v>65.4054054054054</v>
      </c>
      <c r="T37" s="165">
        <v>134</v>
      </c>
      <c r="U37" s="141">
        <f t="shared" si="6"/>
        <v>35.82089552238806</v>
      </c>
      <c r="V37" s="141">
        <v>64.17910447761194</v>
      </c>
    </row>
    <row r="38" spans="1:22" s="150" customFormat="1" ht="15.75" customHeight="1">
      <c r="A38" s="164" t="s">
        <v>146</v>
      </c>
      <c r="B38" s="165">
        <v>876</v>
      </c>
      <c r="C38" s="141">
        <f t="shared" si="0"/>
        <v>64.84018264840182</v>
      </c>
      <c r="D38" s="141">
        <v>35.15981735159817</v>
      </c>
      <c r="E38" s="165">
        <v>564</v>
      </c>
      <c r="F38" s="141">
        <f t="shared" si="1"/>
        <v>71.80851063829788</v>
      </c>
      <c r="G38" s="141">
        <v>28.191489361702125</v>
      </c>
      <c r="H38" s="165">
        <v>222</v>
      </c>
      <c r="I38" s="141">
        <f t="shared" si="2"/>
        <v>95.94594594594595</v>
      </c>
      <c r="J38" s="141">
        <v>4.054054054054054</v>
      </c>
      <c r="K38" s="165">
        <v>274</v>
      </c>
      <c r="L38" s="141">
        <f t="shared" si="3"/>
        <v>72.26277372262774</v>
      </c>
      <c r="M38" s="141">
        <v>27.73722627737226</v>
      </c>
      <c r="N38" s="130">
        <v>842</v>
      </c>
      <c r="O38" s="141">
        <f t="shared" si="4"/>
        <v>64.96437054631829</v>
      </c>
      <c r="P38" s="141">
        <v>35.03562945368171</v>
      </c>
      <c r="Q38" s="165">
        <v>164</v>
      </c>
      <c r="R38" s="141">
        <f t="shared" si="5"/>
        <v>51.21951219512195</v>
      </c>
      <c r="S38" s="141">
        <v>48.78048780487805</v>
      </c>
      <c r="T38" s="165">
        <v>121</v>
      </c>
      <c r="U38" s="141">
        <f t="shared" si="6"/>
        <v>54.54545454545455</v>
      </c>
      <c r="V38" s="141">
        <v>45.45454545454545</v>
      </c>
    </row>
    <row r="39" spans="1:22" s="150" customFormat="1" ht="15.75" customHeight="1">
      <c r="A39" s="164" t="s">
        <v>147</v>
      </c>
      <c r="B39" s="165">
        <v>1185</v>
      </c>
      <c r="C39" s="141">
        <f t="shared" si="0"/>
        <v>53.41772151898734</v>
      </c>
      <c r="D39" s="141">
        <v>46.58227848101266</v>
      </c>
      <c r="E39" s="165">
        <v>543</v>
      </c>
      <c r="F39" s="141">
        <f t="shared" si="1"/>
        <v>66.48250460405157</v>
      </c>
      <c r="G39" s="141">
        <v>33.51749539594843</v>
      </c>
      <c r="H39" s="165">
        <v>217</v>
      </c>
      <c r="I39" s="141">
        <f t="shared" si="2"/>
        <v>71.42857142857143</v>
      </c>
      <c r="J39" s="141">
        <v>28.57142857142857</v>
      </c>
      <c r="K39" s="165">
        <v>228</v>
      </c>
      <c r="L39" s="141">
        <f t="shared" si="3"/>
        <v>71.9298245614035</v>
      </c>
      <c r="M39" s="141">
        <v>28.07017543859649</v>
      </c>
      <c r="N39" s="130">
        <v>1178</v>
      </c>
      <c r="O39" s="141">
        <f t="shared" si="4"/>
        <v>53.3955857385399</v>
      </c>
      <c r="P39" s="141">
        <v>46.6044142614601</v>
      </c>
      <c r="Q39" s="165">
        <v>352</v>
      </c>
      <c r="R39" s="141">
        <f t="shared" si="5"/>
        <v>49.43181818181818</v>
      </c>
      <c r="S39" s="141">
        <v>50.56818181818182</v>
      </c>
      <c r="T39" s="165">
        <v>308</v>
      </c>
      <c r="U39" s="141">
        <f t="shared" si="6"/>
        <v>51.298701298701296</v>
      </c>
      <c r="V39" s="141">
        <v>48.701298701298704</v>
      </c>
    </row>
    <row r="40" spans="1:22" s="150" customFormat="1" ht="15.75" customHeight="1">
      <c r="A40" s="164" t="s">
        <v>148</v>
      </c>
      <c r="B40" s="165">
        <v>1220</v>
      </c>
      <c r="C40" s="141">
        <f t="shared" si="0"/>
        <v>37.459016393442624</v>
      </c>
      <c r="D40" s="141">
        <v>62.540983606557376</v>
      </c>
      <c r="E40" s="165">
        <v>502</v>
      </c>
      <c r="F40" s="141">
        <f t="shared" si="1"/>
        <v>52.39043824701195</v>
      </c>
      <c r="G40" s="141">
        <v>47.60956175298805</v>
      </c>
      <c r="H40" s="165">
        <v>154</v>
      </c>
      <c r="I40" s="141">
        <f t="shared" si="2"/>
        <v>47.4025974025974</v>
      </c>
      <c r="J40" s="141">
        <v>52.5974025974026</v>
      </c>
      <c r="K40" s="165">
        <v>322</v>
      </c>
      <c r="L40" s="141">
        <f t="shared" si="3"/>
        <v>61.49068322981366</v>
      </c>
      <c r="M40" s="141">
        <v>38.50931677018634</v>
      </c>
      <c r="N40" s="130">
        <v>1188</v>
      </c>
      <c r="O40" s="141">
        <f t="shared" si="4"/>
        <v>37.2895622895623</v>
      </c>
      <c r="P40" s="141">
        <v>62.7104377104377</v>
      </c>
      <c r="Q40" s="165">
        <v>531</v>
      </c>
      <c r="R40" s="141">
        <f t="shared" si="5"/>
        <v>27.495291902071557</v>
      </c>
      <c r="S40" s="141">
        <v>72.50470809792844</v>
      </c>
      <c r="T40" s="165">
        <v>383</v>
      </c>
      <c r="U40" s="141">
        <f t="shared" si="6"/>
        <v>28.198433420365532</v>
      </c>
      <c r="V40" s="141">
        <v>71.80156657963447</v>
      </c>
    </row>
    <row r="41" spans="1:22" s="150" customFormat="1" ht="15.75" customHeight="1">
      <c r="A41" s="164" t="s">
        <v>149</v>
      </c>
      <c r="B41" s="165">
        <v>702</v>
      </c>
      <c r="C41" s="141">
        <f t="shared" si="0"/>
        <v>62.535612535612536</v>
      </c>
      <c r="D41" s="141">
        <v>37.464387464387464</v>
      </c>
      <c r="E41" s="165">
        <v>547</v>
      </c>
      <c r="F41" s="141">
        <f t="shared" si="1"/>
        <v>73.308957952468</v>
      </c>
      <c r="G41" s="141">
        <v>26.691042047531994</v>
      </c>
      <c r="H41" s="165">
        <v>174</v>
      </c>
      <c r="I41" s="141">
        <f t="shared" si="2"/>
        <v>86.7816091954023</v>
      </c>
      <c r="J41" s="141">
        <v>13.218390804597702</v>
      </c>
      <c r="K41" s="165">
        <v>330</v>
      </c>
      <c r="L41" s="141">
        <f t="shared" si="3"/>
        <v>70.9090909090909</v>
      </c>
      <c r="M41" s="141">
        <v>29.09090909090909</v>
      </c>
      <c r="N41" s="130">
        <v>669</v>
      </c>
      <c r="O41" s="141">
        <f t="shared" si="4"/>
        <v>62.18236173393124</v>
      </c>
      <c r="P41" s="141">
        <v>37.81763826606876</v>
      </c>
      <c r="Q41" s="165">
        <v>73</v>
      </c>
      <c r="R41" s="141">
        <f t="shared" si="5"/>
        <v>31.506849315068493</v>
      </c>
      <c r="S41" s="141">
        <v>68.4931506849315</v>
      </c>
      <c r="T41" s="165">
        <v>56</v>
      </c>
      <c r="U41" s="141">
        <f t="shared" si="6"/>
        <v>26.785714285714292</v>
      </c>
      <c r="V41" s="141">
        <v>73.21428571428571</v>
      </c>
    </row>
  </sheetData>
  <sheetProtection/>
  <mergeCells count="10">
    <mergeCell ref="A1:V1"/>
    <mergeCell ref="A2:V2"/>
    <mergeCell ref="E4:G6"/>
    <mergeCell ref="H4:J6"/>
    <mergeCell ref="N4:P6"/>
    <mergeCell ref="Q4:S6"/>
    <mergeCell ref="T4:V6"/>
    <mergeCell ref="B4:D6"/>
    <mergeCell ref="A4:A7"/>
    <mergeCell ref="K4:M6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00"/>
  </sheetPr>
  <dimension ref="A1:II25"/>
  <sheetViews>
    <sheetView view="pageBreakPreview" zoomScale="74" zoomScaleNormal="66" zoomScaleSheetLayoutView="74" zoomScalePageLayoutView="0" workbookViewId="0" topLeftCell="A1">
      <selection activeCell="A1" sqref="A1"/>
    </sheetView>
  </sheetViews>
  <sheetFormatPr defaultColWidth="38.57421875" defaultRowHeight="15"/>
  <cols>
    <col min="1" max="1" width="38.57421875" style="71" customWidth="1"/>
    <col min="2" max="3" width="13.421875" style="71" customWidth="1"/>
    <col min="4" max="4" width="38.57421875" style="70" customWidth="1"/>
    <col min="5" max="5" width="12.421875" style="71" customWidth="1"/>
    <col min="6" max="10" width="8.8515625" style="71" customWidth="1"/>
    <col min="11" max="11" width="11.00390625" style="73" customWidth="1"/>
    <col min="12" max="22" width="8.8515625" style="73" customWidth="1"/>
    <col min="23" max="242" width="8.8515625" style="71" customWidth="1"/>
    <col min="243" max="243" width="38.57421875" style="71" customWidth="1"/>
    <col min="244" max="16384" width="38.57421875" style="70" customWidth="1"/>
  </cols>
  <sheetData>
    <row r="1" spans="1:243" ht="41.25" customHeight="1">
      <c r="A1" s="61"/>
      <c r="B1" s="62" t="s">
        <v>3</v>
      </c>
      <c r="C1" s="62" t="s">
        <v>0</v>
      </c>
      <c r="F1" s="72"/>
      <c r="G1" s="72"/>
      <c r="H1" s="72"/>
      <c r="I1" s="72"/>
      <c r="J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</row>
    <row r="2" spans="1:243" ht="12.75" customHeight="1" thickBot="1">
      <c r="A2" s="63" t="s">
        <v>1</v>
      </c>
      <c r="B2" s="64">
        <v>1</v>
      </c>
      <c r="C2" s="64">
        <v>2</v>
      </c>
      <c r="D2" s="70">
        <v>1</v>
      </c>
      <c r="E2" s="71">
        <v>2</v>
      </c>
      <c r="F2" s="72">
        <v>3</v>
      </c>
      <c r="G2" s="72"/>
      <c r="H2" s="72"/>
      <c r="I2" s="72"/>
      <c r="J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</row>
    <row r="3" spans="1:243" ht="36" customHeight="1" thickTop="1">
      <c r="A3" s="90" t="s">
        <v>85</v>
      </c>
      <c r="B3" s="89">
        <v>10.2</v>
      </c>
      <c r="C3" s="91">
        <v>8.9</v>
      </c>
      <c r="D3" s="70" t="s">
        <v>43</v>
      </c>
      <c r="E3" s="83">
        <v>2.29</v>
      </c>
      <c r="F3" s="83">
        <v>0.7</v>
      </c>
      <c r="G3" s="72"/>
      <c r="H3" s="72"/>
      <c r="I3" s="72"/>
      <c r="J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</row>
    <row r="4" spans="1:243" ht="27" customHeight="1">
      <c r="A4" s="68" t="s">
        <v>51</v>
      </c>
      <c r="B4" s="69">
        <v>1.09</v>
      </c>
      <c r="C4" s="69">
        <v>1.8</v>
      </c>
      <c r="D4" s="70" t="s">
        <v>48</v>
      </c>
      <c r="E4" s="83">
        <v>0.47</v>
      </c>
      <c r="F4" s="83">
        <v>0.8</v>
      </c>
      <c r="G4" s="72"/>
      <c r="H4" s="72"/>
      <c r="I4" s="72"/>
      <c r="J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26.25" customHeight="1">
      <c r="A5" s="68" t="s">
        <v>52</v>
      </c>
      <c r="B5" s="69">
        <v>1.72</v>
      </c>
      <c r="C5" s="69">
        <v>1.9</v>
      </c>
      <c r="D5" s="70" t="s">
        <v>56</v>
      </c>
      <c r="E5" s="83">
        <v>0.42</v>
      </c>
      <c r="F5" s="83">
        <v>0.8</v>
      </c>
      <c r="G5" s="72"/>
      <c r="H5" s="72"/>
      <c r="I5" s="72"/>
      <c r="J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</row>
    <row r="6" spans="1:243" ht="32.25" customHeight="1">
      <c r="A6" s="68" t="s">
        <v>67</v>
      </c>
      <c r="B6" s="69">
        <v>3.07</v>
      </c>
      <c r="C6" s="69">
        <v>3.2</v>
      </c>
      <c r="D6" s="70" t="s">
        <v>45</v>
      </c>
      <c r="E6" s="83">
        <v>1.51</v>
      </c>
      <c r="F6" s="83">
        <v>1</v>
      </c>
      <c r="G6" s="72"/>
      <c r="H6" s="72"/>
      <c r="I6" s="72"/>
      <c r="J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</row>
    <row r="7" spans="1:12" ht="47.25">
      <c r="A7" s="68" t="s">
        <v>69</v>
      </c>
      <c r="B7" s="69">
        <v>4.64</v>
      </c>
      <c r="C7" s="69">
        <v>3.5</v>
      </c>
      <c r="D7" s="70" t="s">
        <v>50</v>
      </c>
      <c r="E7" s="83">
        <v>0.57</v>
      </c>
      <c r="F7" s="85">
        <v>1</v>
      </c>
      <c r="G7" s="84"/>
      <c r="L7" s="75"/>
    </row>
    <row r="8" spans="1:12" ht="27.75" customHeight="1">
      <c r="A8" s="68" t="s">
        <v>47</v>
      </c>
      <c r="B8" s="69">
        <v>0.94</v>
      </c>
      <c r="C8" s="69">
        <v>5.2</v>
      </c>
      <c r="D8" s="70" t="s">
        <v>49</v>
      </c>
      <c r="E8" s="83">
        <v>0.36</v>
      </c>
      <c r="F8" s="83">
        <v>1.4</v>
      </c>
      <c r="G8" s="84"/>
      <c r="L8" s="75"/>
    </row>
    <row r="9" spans="1:12" ht="18.75">
      <c r="A9" s="68" t="s">
        <v>54</v>
      </c>
      <c r="B9" s="69">
        <v>5.99</v>
      </c>
      <c r="C9" s="69">
        <v>6.2</v>
      </c>
      <c r="D9" s="70" t="s">
        <v>46</v>
      </c>
      <c r="E9" s="83">
        <v>4.01</v>
      </c>
      <c r="F9" s="83">
        <v>1.5</v>
      </c>
      <c r="G9" s="84"/>
      <c r="L9" s="75"/>
    </row>
    <row r="10" spans="1:12" ht="31.5">
      <c r="A10" s="68" t="s">
        <v>55</v>
      </c>
      <c r="B10" s="69">
        <v>2.24</v>
      </c>
      <c r="C10" s="69">
        <v>6.3</v>
      </c>
      <c r="D10" s="70" t="s">
        <v>57</v>
      </c>
      <c r="E10" s="83">
        <v>0.47</v>
      </c>
      <c r="F10" s="83">
        <v>1.7</v>
      </c>
      <c r="G10" s="84"/>
      <c r="L10" s="75"/>
    </row>
    <row r="11" spans="1:12" ht="33" customHeight="1">
      <c r="A11" s="68" t="s">
        <v>74</v>
      </c>
      <c r="B11" s="69">
        <v>5.26</v>
      </c>
      <c r="C11" s="69">
        <v>7.3</v>
      </c>
      <c r="D11" s="70" t="s">
        <v>51</v>
      </c>
      <c r="E11" s="83">
        <v>1.09</v>
      </c>
      <c r="F11" s="83">
        <v>1.8</v>
      </c>
      <c r="G11" s="84"/>
      <c r="L11" s="75"/>
    </row>
    <row r="12" spans="1:12" ht="45" customHeight="1">
      <c r="A12" s="68" t="s">
        <v>73</v>
      </c>
      <c r="B12" s="69">
        <v>18.07</v>
      </c>
      <c r="C12" s="69">
        <v>15.7</v>
      </c>
      <c r="D12" s="70" t="s">
        <v>52</v>
      </c>
      <c r="E12" s="83">
        <v>1.72</v>
      </c>
      <c r="F12" s="83">
        <v>1.9</v>
      </c>
      <c r="G12" s="84"/>
      <c r="L12" s="75"/>
    </row>
    <row r="13" spans="1:12" ht="45" customHeight="1">
      <c r="A13" s="68" t="s">
        <v>86</v>
      </c>
      <c r="B13" s="69">
        <v>38.13</v>
      </c>
      <c r="C13" s="69">
        <v>16.3</v>
      </c>
      <c r="D13" s="70" t="s">
        <v>67</v>
      </c>
      <c r="E13" s="86">
        <v>3.07</v>
      </c>
      <c r="F13" s="87">
        <v>3.2</v>
      </c>
      <c r="G13" s="84"/>
      <c r="L13" s="75"/>
    </row>
    <row r="14" spans="1:12" ht="45" customHeight="1">
      <c r="A14" s="68" t="s">
        <v>68</v>
      </c>
      <c r="B14" s="69">
        <v>8.7</v>
      </c>
      <c r="C14" s="69">
        <v>23.7</v>
      </c>
      <c r="D14" s="70" t="s">
        <v>69</v>
      </c>
      <c r="E14" s="74">
        <v>4.64</v>
      </c>
      <c r="F14" s="74">
        <v>3.5</v>
      </c>
      <c r="G14" s="84"/>
      <c r="L14" s="75"/>
    </row>
    <row r="15" spans="1:12" ht="18.75">
      <c r="A15" s="58"/>
      <c r="B15" s="65"/>
      <c r="C15" s="65"/>
      <c r="D15" s="70" t="s">
        <v>47</v>
      </c>
      <c r="E15" s="83">
        <v>0.94</v>
      </c>
      <c r="F15" s="83">
        <v>5.2</v>
      </c>
      <c r="G15" s="84"/>
      <c r="L15" s="75"/>
    </row>
    <row r="16" spans="1:12" ht="18.75">
      <c r="A16" s="66"/>
      <c r="B16" s="65"/>
      <c r="C16" s="65"/>
      <c r="D16" s="70" t="s">
        <v>54</v>
      </c>
      <c r="E16" s="83">
        <v>5.99</v>
      </c>
      <c r="F16" s="83">
        <v>6.2</v>
      </c>
      <c r="G16" s="84"/>
      <c r="L16" s="75"/>
    </row>
    <row r="17" spans="1:12" ht="18.75">
      <c r="A17" s="66"/>
      <c r="B17" s="65"/>
      <c r="C17" s="65"/>
      <c r="D17" s="70" t="s">
        <v>55</v>
      </c>
      <c r="E17" s="83">
        <v>2.24</v>
      </c>
      <c r="F17" s="83">
        <v>6.3</v>
      </c>
      <c r="G17" s="84"/>
      <c r="L17" s="75"/>
    </row>
    <row r="18" spans="1:12" ht="18.75">
      <c r="A18" s="67"/>
      <c r="B18" s="65"/>
      <c r="C18" s="65"/>
      <c r="D18" s="70" t="s">
        <v>74</v>
      </c>
      <c r="E18" s="83">
        <v>5.26</v>
      </c>
      <c r="F18" s="83">
        <v>7.3</v>
      </c>
      <c r="G18" s="84"/>
      <c r="L18" s="75"/>
    </row>
    <row r="19" spans="1:12" ht="18.75">
      <c r="A19" s="67"/>
      <c r="B19" s="65"/>
      <c r="C19" s="65"/>
      <c r="D19" s="70" t="s">
        <v>73</v>
      </c>
      <c r="E19" s="74">
        <v>18.07</v>
      </c>
      <c r="F19" s="82">
        <v>15.7</v>
      </c>
      <c r="G19" s="84"/>
      <c r="L19" s="75"/>
    </row>
    <row r="20" spans="1:12" ht="18.75">
      <c r="A20" s="67"/>
      <c r="B20" s="65"/>
      <c r="C20" s="65"/>
      <c r="D20" s="70" t="s">
        <v>66</v>
      </c>
      <c r="E20" s="74">
        <v>38.13</v>
      </c>
      <c r="F20" s="74">
        <v>16.3</v>
      </c>
      <c r="G20" s="84"/>
      <c r="L20" s="75"/>
    </row>
    <row r="21" spans="1:243" s="73" customFormat="1" ht="18.75">
      <c r="A21" s="67"/>
      <c r="B21" s="65"/>
      <c r="C21" s="65"/>
      <c r="D21" s="70" t="s">
        <v>68</v>
      </c>
      <c r="E21" s="83">
        <v>8.7</v>
      </c>
      <c r="F21" s="83">
        <v>23.7</v>
      </c>
      <c r="G21" s="84"/>
      <c r="H21" s="71"/>
      <c r="I21" s="71"/>
      <c r="J21" s="71"/>
      <c r="L21" s="75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</row>
    <row r="22" spans="1:243" s="73" customFormat="1" ht="18.75">
      <c r="A22" s="67"/>
      <c r="B22" s="65"/>
      <c r="C22" s="65"/>
      <c r="G22" s="88"/>
      <c r="H22" s="71"/>
      <c r="I22" s="71"/>
      <c r="J22" s="71"/>
      <c r="L22" s="75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</row>
    <row r="23" spans="1:243" s="73" customFormat="1" ht="18.75">
      <c r="A23" s="67"/>
      <c r="B23" s="65"/>
      <c r="C23" s="65"/>
      <c r="D23" s="70"/>
      <c r="E23" s="84"/>
      <c r="F23" s="83"/>
      <c r="G23" s="84"/>
      <c r="H23" s="71"/>
      <c r="I23" s="71"/>
      <c r="J23" s="71"/>
      <c r="L23" s="75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</row>
    <row r="24" spans="1:243" s="73" customFormat="1" ht="18.75">
      <c r="A24" s="76"/>
      <c r="B24" s="65"/>
      <c r="C24" s="65"/>
      <c r="D24" s="70"/>
      <c r="E24" s="71"/>
      <c r="F24" s="74"/>
      <c r="G24" s="71"/>
      <c r="H24" s="71"/>
      <c r="I24" s="71"/>
      <c r="J24" s="71"/>
      <c r="L24" s="75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</row>
    <row r="25" spans="1:243" s="73" customFormat="1" ht="18.75">
      <c r="A25" s="77"/>
      <c r="B25" s="71"/>
      <c r="C25" s="77"/>
      <c r="D25" s="70"/>
      <c r="E25" s="78"/>
      <c r="F25" s="71"/>
      <c r="G25" s="71"/>
      <c r="H25" s="71"/>
      <c r="I25" s="71"/>
      <c r="J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</row>
  </sheetData>
  <sheetProtection/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900"/>
  </sheetPr>
  <dimension ref="A1:AB68"/>
  <sheetViews>
    <sheetView zoomScale="70" zoomScaleNormal="70" zoomScalePageLayoutView="0" workbookViewId="0" topLeftCell="A36">
      <selection activeCell="H53" sqref="H53"/>
    </sheetView>
  </sheetViews>
  <sheetFormatPr defaultColWidth="9.140625" defaultRowHeight="15"/>
  <cols>
    <col min="1" max="1" width="16.57421875" style="16" customWidth="1"/>
    <col min="2" max="27" width="8.28125" style="16" customWidth="1"/>
    <col min="28" max="16384" width="9.140625" style="16" customWidth="1"/>
  </cols>
  <sheetData>
    <row r="1" spans="4:18" ht="15" hidden="1">
      <c r="D1" s="17"/>
      <c r="F1" s="17"/>
      <c r="H1" s="17"/>
      <c r="J1" s="17"/>
      <c r="L1" s="17"/>
      <c r="N1" s="17"/>
      <c r="P1" s="17"/>
      <c r="R1" s="17"/>
    </row>
    <row r="2" ht="15" hidden="1"/>
    <row r="3" ht="15" hidden="1"/>
    <row r="4" ht="15" hidden="1"/>
    <row r="5" ht="15" hidden="1"/>
    <row r="6" spans="2:27" ht="42" customHeight="1" hidden="1">
      <c r="B6" s="18" t="s">
        <v>41</v>
      </c>
      <c r="C6" s="16" t="s">
        <v>16</v>
      </c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21</v>
      </c>
      <c r="I6" s="16" t="s">
        <v>22</v>
      </c>
      <c r="J6" s="16" t="s">
        <v>23</v>
      </c>
      <c r="K6" s="16" t="s">
        <v>24</v>
      </c>
      <c r="L6" s="16" t="s">
        <v>25</v>
      </c>
      <c r="M6" s="16" t="s">
        <v>26</v>
      </c>
      <c r="N6" s="16" t="s">
        <v>27</v>
      </c>
      <c r="O6" s="16" t="s">
        <v>28</v>
      </c>
      <c r="P6" s="16" t="s">
        <v>29</v>
      </c>
      <c r="Q6" s="16" t="s">
        <v>30</v>
      </c>
      <c r="R6" s="16" t="s">
        <v>31</v>
      </c>
      <c r="S6" s="16" t="s">
        <v>32</v>
      </c>
      <c r="T6" s="16" t="s">
        <v>33</v>
      </c>
      <c r="U6" s="16" t="s">
        <v>34</v>
      </c>
      <c r="V6" s="16" t="s">
        <v>35</v>
      </c>
      <c r="W6" s="16" t="s">
        <v>36</v>
      </c>
      <c r="X6" s="16" t="s">
        <v>37</v>
      </c>
      <c r="Y6" s="16" t="s">
        <v>38</v>
      </c>
      <c r="Z6" s="16" t="s">
        <v>39</v>
      </c>
      <c r="AA6" s="16" t="s">
        <v>40</v>
      </c>
    </row>
    <row r="7" spans="1:27" ht="18" customHeight="1" hidden="1">
      <c r="A7" s="16" t="s">
        <v>0</v>
      </c>
      <c r="B7" s="16">
        <v>796528</v>
      </c>
      <c r="C7" s="16">
        <v>36054</v>
      </c>
      <c r="D7" s="16">
        <v>20069</v>
      </c>
      <c r="E7" s="16">
        <v>54601</v>
      </c>
      <c r="F7" s="16">
        <v>59992</v>
      </c>
      <c r="G7" s="16">
        <v>30506</v>
      </c>
      <c r="H7" s="16">
        <v>21558</v>
      </c>
      <c r="I7" s="16">
        <v>38945</v>
      </c>
      <c r="J7" s="16">
        <v>26778</v>
      </c>
      <c r="K7" s="16">
        <v>25947</v>
      </c>
      <c r="L7" s="16">
        <v>25434</v>
      </c>
      <c r="M7" s="16">
        <v>34840</v>
      </c>
      <c r="N7" s="16">
        <v>41855</v>
      </c>
      <c r="O7" s="16">
        <v>27334</v>
      </c>
      <c r="P7" s="16">
        <v>25890</v>
      </c>
      <c r="Q7" s="16">
        <v>34574</v>
      </c>
      <c r="R7" s="16">
        <v>26636</v>
      </c>
      <c r="S7" s="16">
        <v>26045</v>
      </c>
      <c r="T7" s="16">
        <v>21693</v>
      </c>
      <c r="U7" s="16">
        <v>46327</v>
      </c>
      <c r="V7" s="16">
        <v>21609</v>
      </c>
      <c r="W7" s="16">
        <v>25038</v>
      </c>
      <c r="X7" s="16">
        <v>35042</v>
      </c>
      <c r="Y7" s="16">
        <v>12862</v>
      </c>
      <c r="Z7" s="16">
        <v>23425</v>
      </c>
      <c r="AA7" s="16">
        <v>16956</v>
      </c>
    </row>
    <row r="8" spans="1:27" ht="15" hidden="1">
      <c r="A8" s="16" t="s">
        <v>3</v>
      </c>
      <c r="B8" s="16">
        <f aca="true" t="shared" si="0" ref="B8:AA8">B9-B7</f>
        <v>740908</v>
      </c>
      <c r="C8" s="16">
        <f t="shared" si="0"/>
        <v>42483</v>
      </c>
      <c r="D8" s="16">
        <f t="shared" si="0"/>
        <v>17886</v>
      </c>
      <c r="E8" s="16">
        <f t="shared" si="0"/>
        <v>48005</v>
      </c>
      <c r="F8" s="16">
        <f t="shared" si="0"/>
        <v>45310</v>
      </c>
      <c r="G8" s="16">
        <f t="shared" si="0"/>
        <v>27683</v>
      </c>
      <c r="H8" s="16">
        <f t="shared" si="0"/>
        <v>14349</v>
      </c>
      <c r="I8" s="16">
        <f t="shared" si="0"/>
        <v>39968</v>
      </c>
      <c r="J8" s="16">
        <f t="shared" si="0"/>
        <v>21855</v>
      </c>
      <c r="K8" s="16">
        <f t="shared" si="0"/>
        <v>22085</v>
      </c>
      <c r="L8" s="16">
        <f t="shared" si="0"/>
        <v>26972</v>
      </c>
      <c r="M8" s="16">
        <f t="shared" si="0"/>
        <v>32799</v>
      </c>
      <c r="N8" s="16">
        <f t="shared" si="0"/>
        <v>35354</v>
      </c>
      <c r="O8" s="16">
        <f t="shared" si="0"/>
        <v>27990</v>
      </c>
      <c r="P8" s="16">
        <f t="shared" si="0"/>
        <v>27643</v>
      </c>
      <c r="Q8" s="16">
        <f t="shared" si="0"/>
        <v>37381</v>
      </c>
      <c r="R8" s="16">
        <f t="shared" si="0"/>
        <v>23715</v>
      </c>
      <c r="S8" s="16">
        <f t="shared" si="0"/>
        <v>24999</v>
      </c>
      <c r="T8" s="16">
        <f t="shared" si="0"/>
        <v>25784</v>
      </c>
      <c r="U8" s="16">
        <f t="shared" si="0"/>
        <v>43655</v>
      </c>
      <c r="V8" s="16">
        <f t="shared" si="0"/>
        <v>20056</v>
      </c>
      <c r="W8" s="16">
        <f t="shared" si="0"/>
        <v>28095</v>
      </c>
      <c r="X8" s="16">
        <f t="shared" si="0"/>
        <v>35824</v>
      </c>
      <c r="Y8" s="16">
        <f t="shared" si="0"/>
        <v>14604</v>
      </c>
      <c r="Z8" s="16">
        <f t="shared" si="0"/>
        <v>23152</v>
      </c>
      <c r="AA8" s="16">
        <f t="shared" si="0"/>
        <v>11212</v>
      </c>
    </row>
    <row r="9" spans="1:27" ht="15" hidden="1">
      <c r="A9" s="16" t="s">
        <v>15</v>
      </c>
      <c r="B9" s="16">
        <v>1537436</v>
      </c>
      <c r="C9" s="16">
        <v>78537</v>
      </c>
      <c r="D9" s="16">
        <v>37955</v>
      </c>
      <c r="E9" s="16">
        <v>102606</v>
      </c>
      <c r="F9" s="16">
        <v>105302</v>
      </c>
      <c r="G9" s="16">
        <v>58189</v>
      </c>
      <c r="H9" s="16">
        <v>35907</v>
      </c>
      <c r="I9" s="16">
        <v>78913</v>
      </c>
      <c r="J9" s="16">
        <v>48633</v>
      </c>
      <c r="K9" s="16">
        <v>48032</v>
      </c>
      <c r="L9" s="16">
        <v>52406</v>
      </c>
      <c r="M9" s="16">
        <v>67639</v>
      </c>
      <c r="N9" s="16">
        <v>77209</v>
      </c>
      <c r="O9" s="16">
        <v>55324</v>
      </c>
      <c r="P9" s="16">
        <v>53533</v>
      </c>
      <c r="Q9" s="16">
        <v>71955</v>
      </c>
      <c r="R9" s="16">
        <v>50351</v>
      </c>
      <c r="S9" s="16">
        <v>51044</v>
      </c>
      <c r="T9" s="16">
        <v>47477</v>
      </c>
      <c r="U9" s="16">
        <v>89982</v>
      </c>
      <c r="V9" s="16">
        <v>41665</v>
      </c>
      <c r="W9" s="16">
        <v>53133</v>
      </c>
      <c r="X9" s="16">
        <v>70866</v>
      </c>
      <c r="Y9" s="16">
        <v>27466</v>
      </c>
      <c r="Z9" s="16">
        <v>46577</v>
      </c>
      <c r="AA9" s="16">
        <v>28168</v>
      </c>
    </row>
    <row r="10" ht="15" hidden="1"/>
    <row r="11" spans="1:27" ht="15" hidden="1">
      <c r="A11" s="16" t="s">
        <v>0</v>
      </c>
      <c r="B11" s="16">
        <f aca="true" t="shared" si="1" ref="B11:AA11">ROUND(B7/B9*100.1,1)</f>
        <v>51.9</v>
      </c>
      <c r="C11" s="16">
        <f>ROUND(C7/C9*100.1,1)</f>
        <v>46</v>
      </c>
      <c r="D11" s="16">
        <f t="shared" si="1"/>
        <v>52.9</v>
      </c>
      <c r="E11" s="16">
        <f t="shared" si="1"/>
        <v>53.3</v>
      </c>
      <c r="F11" s="16">
        <f t="shared" si="1"/>
        <v>57</v>
      </c>
      <c r="G11" s="16">
        <f t="shared" si="1"/>
        <v>52.5</v>
      </c>
      <c r="H11" s="16">
        <f t="shared" si="1"/>
        <v>60.1</v>
      </c>
      <c r="I11" s="16">
        <f t="shared" si="1"/>
        <v>49.4</v>
      </c>
      <c r="J11" s="16">
        <f t="shared" si="1"/>
        <v>55.1</v>
      </c>
      <c r="K11" s="16">
        <f t="shared" si="1"/>
        <v>54.1</v>
      </c>
      <c r="L11" s="16">
        <f t="shared" si="1"/>
        <v>48.6</v>
      </c>
      <c r="M11" s="16">
        <f t="shared" si="1"/>
        <v>51.6</v>
      </c>
      <c r="N11" s="16">
        <f t="shared" si="1"/>
        <v>54.3</v>
      </c>
      <c r="O11" s="16">
        <f t="shared" si="1"/>
        <v>49.5</v>
      </c>
      <c r="P11" s="16">
        <f t="shared" si="1"/>
        <v>48.4</v>
      </c>
      <c r="Q11" s="16">
        <f t="shared" si="1"/>
        <v>48.1</v>
      </c>
      <c r="R11" s="16">
        <f t="shared" si="1"/>
        <v>53</v>
      </c>
      <c r="S11" s="16">
        <f t="shared" si="1"/>
        <v>51.1</v>
      </c>
      <c r="T11" s="16">
        <f t="shared" si="1"/>
        <v>45.7</v>
      </c>
      <c r="U11" s="16">
        <f t="shared" si="1"/>
        <v>51.5</v>
      </c>
      <c r="V11" s="16">
        <f t="shared" si="1"/>
        <v>51.9</v>
      </c>
      <c r="W11" s="16">
        <f t="shared" si="1"/>
        <v>47.2</v>
      </c>
      <c r="X11" s="16">
        <f t="shared" si="1"/>
        <v>49.5</v>
      </c>
      <c r="Y11" s="16">
        <f t="shared" si="1"/>
        <v>46.9</v>
      </c>
      <c r="Z11" s="16">
        <f t="shared" si="1"/>
        <v>50.3</v>
      </c>
      <c r="AA11" s="16">
        <f t="shared" si="1"/>
        <v>60.3</v>
      </c>
    </row>
    <row r="12" spans="1:27" ht="15" hidden="1">
      <c r="A12" s="16" t="s">
        <v>3</v>
      </c>
      <c r="B12" s="19">
        <v>48.1</v>
      </c>
      <c r="C12" s="19">
        <v>54</v>
      </c>
      <c r="D12" s="19">
        <f>ROUND(D8/D9*100,1)</f>
        <v>47.1</v>
      </c>
      <c r="E12" s="19">
        <v>46.7</v>
      </c>
      <c r="F12" s="19">
        <f>ROUND(F8/F9*100,1)</f>
        <v>43</v>
      </c>
      <c r="G12" s="19">
        <v>47.5</v>
      </c>
      <c r="H12" s="19">
        <v>39.9</v>
      </c>
      <c r="I12" s="19">
        <f>ROUND(I8/I9*100,1)</f>
        <v>50.6</v>
      </c>
      <c r="J12" s="19">
        <f>ROUND(J8/J9*100,1)</f>
        <v>44.9</v>
      </c>
      <c r="K12" s="19">
        <v>45.9</v>
      </c>
      <c r="L12" s="19">
        <v>51.4</v>
      </c>
      <c r="M12" s="19">
        <v>48.4</v>
      </c>
      <c r="N12" s="19">
        <v>45.7</v>
      </c>
      <c r="O12" s="19">
        <v>50.5</v>
      </c>
      <c r="P12" s="19">
        <f>ROUND(P8/P9*100,1)</f>
        <v>51.6</v>
      </c>
      <c r="Q12" s="19">
        <v>51.9</v>
      </c>
      <c r="R12" s="19">
        <v>47</v>
      </c>
      <c r="S12" s="19">
        <v>48.9</v>
      </c>
      <c r="T12" s="19">
        <f>ROUND(T8/T9*100,1)</f>
        <v>54.3</v>
      </c>
      <c r="U12" s="19">
        <f>ROUND(U8/U9*100,1)</f>
        <v>48.5</v>
      </c>
      <c r="V12" s="19">
        <f>ROUND(V8/V9*100,1)</f>
        <v>48.1</v>
      </c>
      <c r="W12" s="19">
        <v>52.8</v>
      </c>
      <c r="X12" s="19">
        <v>50.5</v>
      </c>
      <c r="Y12" s="19">
        <v>53.1</v>
      </c>
      <c r="Z12" s="19">
        <f>ROUND(Z8/Z9*100,1)</f>
        <v>49.7</v>
      </c>
      <c r="AA12" s="19">
        <v>39.7</v>
      </c>
    </row>
    <row r="13" spans="2:27" ht="15" hidden="1">
      <c r="B13" s="19">
        <f aca="true" t="shared" si="2" ref="B13:AA13">B11+B12</f>
        <v>100</v>
      </c>
      <c r="C13" s="19">
        <f t="shared" si="2"/>
        <v>100</v>
      </c>
      <c r="D13" s="19">
        <f t="shared" si="2"/>
        <v>100</v>
      </c>
      <c r="E13" s="19">
        <f t="shared" si="2"/>
        <v>100</v>
      </c>
      <c r="F13" s="19">
        <f t="shared" si="2"/>
        <v>100</v>
      </c>
      <c r="G13" s="19">
        <f t="shared" si="2"/>
        <v>100</v>
      </c>
      <c r="H13" s="19">
        <f t="shared" si="2"/>
        <v>100</v>
      </c>
      <c r="I13" s="19">
        <f t="shared" si="2"/>
        <v>100</v>
      </c>
      <c r="J13" s="19">
        <f t="shared" si="2"/>
        <v>100</v>
      </c>
      <c r="K13" s="19">
        <f t="shared" si="2"/>
        <v>100</v>
      </c>
      <c r="L13" s="19">
        <f t="shared" si="2"/>
        <v>100</v>
      </c>
      <c r="M13" s="19">
        <f t="shared" si="2"/>
        <v>100</v>
      </c>
      <c r="N13" s="19">
        <f t="shared" si="2"/>
        <v>100</v>
      </c>
      <c r="O13" s="19">
        <f t="shared" si="2"/>
        <v>100</v>
      </c>
      <c r="P13" s="19">
        <f t="shared" si="2"/>
        <v>100</v>
      </c>
      <c r="Q13" s="19">
        <f t="shared" si="2"/>
        <v>100</v>
      </c>
      <c r="R13" s="19">
        <f t="shared" si="2"/>
        <v>100</v>
      </c>
      <c r="S13" s="19">
        <f t="shared" si="2"/>
        <v>100</v>
      </c>
      <c r="T13" s="19">
        <f t="shared" si="2"/>
        <v>100</v>
      </c>
      <c r="U13" s="19">
        <f t="shared" si="2"/>
        <v>100</v>
      </c>
      <c r="V13" s="19">
        <f t="shared" si="2"/>
        <v>100</v>
      </c>
      <c r="W13" s="19">
        <f t="shared" si="2"/>
        <v>100</v>
      </c>
      <c r="X13" s="19">
        <f t="shared" si="2"/>
        <v>100</v>
      </c>
      <c r="Y13" s="19">
        <f t="shared" si="2"/>
        <v>100</v>
      </c>
      <c r="Z13" s="19">
        <f t="shared" si="2"/>
        <v>100</v>
      </c>
      <c r="AA13" s="19">
        <f t="shared" si="2"/>
        <v>100</v>
      </c>
    </row>
    <row r="14" ht="15" hidden="1"/>
    <row r="15" ht="15" hidden="1"/>
    <row r="16" spans="1:27" ht="33.75" customHeight="1" hidden="1">
      <c r="A16" s="18"/>
      <c r="B16" s="18" t="s">
        <v>41</v>
      </c>
      <c r="C16" s="18" t="s">
        <v>16</v>
      </c>
      <c r="D16" s="18" t="s">
        <v>17</v>
      </c>
      <c r="E16" s="18" t="s">
        <v>18</v>
      </c>
      <c r="F16" s="18" t="s">
        <v>19</v>
      </c>
      <c r="G16" s="18" t="s">
        <v>20</v>
      </c>
      <c r="H16" s="18" t="s">
        <v>21</v>
      </c>
      <c r="I16" s="18" t="s">
        <v>22</v>
      </c>
      <c r="J16" s="18" t="s">
        <v>23</v>
      </c>
      <c r="K16" s="18" t="s">
        <v>24</v>
      </c>
      <c r="L16" s="18" t="s">
        <v>25</v>
      </c>
      <c r="M16" s="18" t="s">
        <v>26</v>
      </c>
      <c r="N16" s="18" t="s">
        <v>27</v>
      </c>
      <c r="O16" s="18" t="s">
        <v>28</v>
      </c>
      <c r="P16" s="18" t="s">
        <v>29</v>
      </c>
      <c r="Q16" s="18" t="s">
        <v>30</v>
      </c>
      <c r="R16" s="18" t="s">
        <v>31</v>
      </c>
      <c r="S16" s="18" t="s">
        <v>32</v>
      </c>
      <c r="T16" s="18" t="s">
        <v>33</v>
      </c>
      <c r="U16" s="18" t="s">
        <v>34</v>
      </c>
      <c r="V16" s="18" t="s">
        <v>35</v>
      </c>
      <c r="W16" s="18" t="s">
        <v>36</v>
      </c>
      <c r="X16" s="18" t="s">
        <v>37</v>
      </c>
      <c r="Y16" s="18" t="s">
        <v>38</v>
      </c>
      <c r="Z16" s="18" t="s">
        <v>39</v>
      </c>
      <c r="AA16" s="18" t="s">
        <v>40</v>
      </c>
    </row>
    <row r="17" spans="1:27" ht="15" hidden="1">
      <c r="A17" s="16" t="s">
        <v>0</v>
      </c>
      <c r="B17" s="20">
        <v>51.87735111532417</v>
      </c>
      <c r="C17" s="20">
        <v>46.67050322910672</v>
      </c>
      <c r="D17" s="20">
        <v>53.47313958608543</v>
      </c>
      <c r="E17" s="20">
        <v>54.321295621138276</v>
      </c>
      <c r="F17" s="20">
        <v>56.402144978974576</v>
      </c>
      <c r="G17" s="20">
        <v>51.79582063561167</v>
      </c>
      <c r="H17" s="20">
        <v>60.06534305101784</v>
      </c>
      <c r="I17" s="20">
        <v>50.51777991350313</v>
      </c>
      <c r="J17" s="20">
        <v>56.95417675287723</v>
      </c>
      <c r="K17" s="20">
        <v>54.77896550373937</v>
      </c>
      <c r="L17" s="20">
        <v>48.11252302368416</v>
      </c>
      <c r="M17" s="20">
        <v>51.61018963846168</v>
      </c>
      <c r="N17" s="20">
        <v>55.249413563847014</v>
      </c>
      <c r="O17" s="20">
        <v>50.56891833501368</v>
      </c>
      <c r="P17" s="20">
        <v>49.41828922780155</v>
      </c>
      <c r="Q17" s="20">
        <v>47.61357473075235</v>
      </c>
      <c r="R17" s="20">
        <v>53.56022455213407</v>
      </c>
      <c r="S17" s="20">
        <v>50.671127331711276</v>
      </c>
      <c r="T17" s="20">
        <v>46.38611141632787</v>
      </c>
      <c r="U17" s="20">
        <v>52.45456742918672</v>
      </c>
      <c r="V17" s="20">
        <v>51.91915445948452</v>
      </c>
      <c r="W17" s="20">
        <v>46.72986537082769</v>
      </c>
      <c r="X17" s="20">
        <v>49.97290650660665</v>
      </c>
      <c r="Y17" s="20">
        <v>47.344020116297344</v>
      </c>
      <c r="Z17" s="20">
        <v>50.19088656203255</v>
      </c>
      <c r="AA17" s="20">
        <v>60.423006695069994</v>
      </c>
    </row>
    <row r="18" spans="1:27" ht="15" hidden="1">
      <c r="A18" s="16" t="s">
        <v>3</v>
      </c>
      <c r="B18" s="20">
        <v>48.12264888467583</v>
      </c>
      <c r="C18" s="20">
        <v>53.32949677089328</v>
      </c>
      <c r="D18" s="20">
        <v>46.52686041391457</v>
      </c>
      <c r="E18" s="20">
        <v>45.67870437886173</v>
      </c>
      <c r="F18" s="20">
        <v>43.597855021025424</v>
      </c>
      <c r="G18" s="20">
        <v>48.20417936438833</v>
      </c>
      <c r="H18" s="20">
        <v>39.93465694898216</v>
      </c>
      <c r="I18" s="20">
        <v>49.48222008649687</v>
      </c>
      <c r="J18" s="20">
        <v>43.045823247122776</v>
      </c>
      <c r="K18" s="20">
        <v>45.22103449626062</v>
      </c>
      <c r="L18" s="20">
        <v>51.88747697631584</v>
      </c>
      <c r="M18" s="20">
        <v>48.38981036153832</v>
      </c>
      <c r="N18" s="20">
        <v>44.75058643615298</v>
      </c>
      <c r="O18" s="20">
        <v>49.431081664986316</v>
      </c>
      <c r="P18" s="20">
        <v>50.58171077219844</v>
      </c>
      <c r="Q18" s="20">
        <v>52.38642526924766</v>
      </c>
      <c r="R18" s="20">
        <v>46.43977544786593</v>
      </c>
      <c r="S18" s="20">
        <v>49.328872668288724</v>
      </c>
      <c r="T18" s="20">
        <v>53.61388858367212</v>
      </c>
      <c r="U18" s="20">
        <v>47.54543257081328</v>
      </c>
      <c r="V18" s="20">
        <v>48.08084554051548</v>
      </c>
      <c r="W18" s="20">
        <v>53.270134629172304</v>
      </c>
      <c r="X18" s="20">
        <v>50.02709349339336</v>
      </c>
      <c r="Y18" s="20">
        <v>52.655979883702656</v>
      </c>
      <c r="Z18" s="20">
        <v>49.80911343796745</v>
      </c>
      <c r="AA18" s="20">
        <v>39.576993304930006</v>
      </c>
    </row>
    <row r="19" ht="15" hidden="1"/>
    <row r="20" ht="15" hidden="1"/>
    <row r="21" spans="2:27" ht="15" hidden="1">
      <c r="B21" s="16" t="s">
        <v>41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16" t="s">
        <v>21</v>
      </c>
      <c r="I21" s="16" t="s">
        <v>22</v>
      </c>
      <c r="J21" s="16" t="s">
        <v>23</v>
      </c>
      <c r="K21" s="16" t="s">
        <v>24</v>
      </c>
      <c r="L21" s="16" t="s">
        <v>25</v>
      </c>
      <c r="M21" s="16" t="s">
        <v>26</v>
      </c>
      <c r="N21" s="16" t="s">
        <v>27</v>
      </c>
      <c r="O21" s="16" t="s">
        <v>28</v>
      </c>
      <c r="P21" s="16" t="s">
        <v>29</v>
      </c>
      <c r="Q21" s="16" t="s">
        <v>30</v>
      </c>
      <c r="R21" s="16" t="s">
        <v>31</v>
      </c>
      <c r="S21" s="16" t="s">
        <v>32</v>
      </c>
      <c r="T21" s="16" t="s">
        <v>33</v>
      </c>
      <c r="U21" s="16" t="s">
        <v>34</v>
      </c>
      <c r="V21" s="16" t="s">
        <v>35</v>
      </c>
      <c r="W21" s="16" t="s">
        <v>36</v>
      </c>
      <c r="X21" s="16" t="s">
        <v>37</v>
      </c>
      <c r="Y21" s="16" t="s">
        <v>38</v>
      </c>
      <c r="Z21" s="16" t="s">
        <v>39</v>
      </c>
      <c r="AA21" s="16" t="s">
        <v>40</v>
      </c>
    </row>
    <row r="22" spans="1:27" ht="15" hidden="1">
      <c r="A22" s="16" t="s">
        <v>0</v>
      </c>
      <c r="B22" s="19">
        <v>55.26639505991405</v>
      </c>
      <c r="C22" s="19">
        <v>49.23202323034209</v>
      </c>
      <c r="D22" s="19">
        <v>59.43554450292059</v>
      </c>
      <c r="E22" s="19">
        <v>58.78372009727223</v>
      </c>
      <c r="F22" s="19">
        <v>58.20437566702241</v>
      </c>
      <c r="G22" s="19">
        <v>55.10377258423789</v>
      </c>
      <c r="H22" s="19">
        <v>65.43473764048817</v>
      </c>
      <c r="I22" s="19">
        <v>53.91191650940179</v>
      </c>
      <c r="J22" s="19">
        <v>60.89863713798977</v>
      </c>
      <c r="K22" s="19">
        <v>58.31448554229445</v>
      </c>
      <c r="L22" s="19">
        <v>50.38193740282566</v>
      </c>
      <c r="M22" s="19">
        <v>56.57052031228087</v>
      </c>
      <c r="N22" s="19">
        <v>59.81736389839183</v>
      </c>
      <c r="O22" s="19">
        <v>53.90861095940288</v>
      </c>
      <c r="P22" s="19">
        <v>53.34864603481625</v>
      </c>
      <c r="Q22" s="19">
        <v>49.640304252199414</v>
      </c>
      <c r="R22" s="19">
        <v>56.38561934502362</v>
      </c>
      <c r="S22" s="19">
        <v>54.45889456572225</v>
      </c>
      <c r="T22" s="19">
        <v>51.012311901504795</v>
      </c>
      <c r="U22" s="19">
        <v>56.78841562730093</v>
      </c>
      <c r="V22" s="19">
        <v>53.99220128121809</v>
      </c>
      <c r="W22" s="19">
        <v>49.99023170398156</v>
      </c>
      <c r="X22" s="19">
        <v>52.79106438896189</v>
      </c>
      <c r="Y22" s="19">
        <v>51.971050200184784</v>
      </c>
      <c r="Z22" s="19">
        <v>53.69586859133898</v>
      </c>
      <c r="AA22" s="19">
        <v>63.2184368737475</v>
      </c>
    </row>
    <row r="23" spans="1:27" ht="15" hidden="1">
      <c r="A23" s="16" t="s">
        <v>3</v>
      </c>
      <c r="B23" s="19">
        <v>44.73360494008595</v>
      </c>
      <c r="C23" s="19">
        <v>50.767976769657906</v>
      </c>
      <c r="D23" s="19">
        <v>40.56445549707941</v>
      </c>
      <c r="E23" s="19">
        <v>41.21627990272777</v>
      </c>
      <c r="F23" s="19">
        <v>41.79562433297759</v>
      </c>
      <c r="G23" s="19">
        <v>44.89622741576212</v>
      </c>
      <c r="H23" s="19">
        <v>34.56526235951182</v>
      </c>
      <c r="I23" s="19">
        <v>46.088083490598216</v>
      </c>
      <c r="J23" s="19">
        <v>39.10136286201022</v>
      </c>
      <c r="K23" s="19">
        <v>41.68551445770556</v>
      </c>
      <c r="L23" s="19">
        <v>49.61806259717434</v>
      </c>
      <c r="M23" s="19">
        <v>43.42947968771914</v>
      </c>
      <c r="N23" s="19">
        <v>40.18263610160817</v>
      </c>
      <c r="O23" s="19">
        <v>46.09138904059712</v>
      </c>
      <c r="P23" s="19">
        <v>46.65135396518375</v>
      </c>
      <c r="Q23" s="19">
        <v>50.35969574780058</v>
      </c>
      <c r="R23" s="19">
        <v>43.61438065497638</v>
      </c>
      <c r="S23" s="19">
        <v>45.54110543427775</v>
      </c>
      <c r="T23" s="19">
        <v>48.98768809849521</v>
      </c>
      <c r="U23" s="19">
        <v>43.21158437269908</v>
      </c>
      <c r="V23" s="19">
        <v>46.00779871878192</v>
      </c>
      <c r="W23" s="19">
        <v>50.00976829601844</v>
      </c>
      <c r="X23" s="19">
        <v>47.20893561103811</v>
      </c>
      <c r="Y23" s="19">
        <v>48.028949799815216</v>
      </c>
      <c r="Z23" s="19">
        <v>46.30413140866103</v>
      </c>
      <c r="AA23" s="19">
        <v>36.7815631262525</v>
      </c>
    </row>
    <row r="24" ht="15" hidden="1"/>
    <row r="25" ht="15" hidden="1"/>
    <row r="26" ht="15" hidden="1"/>
    <row r="27" spans="3:27" ht="15" hidden="1">
      <c r="C27" s="18" t="s">
        <v>16</v>
      </c>
      <c r="D27" s="18" t="s">
        <v>17</v>
      </c>
      <c r="E27" s="18" t="s">
        <v>18</v>
      </c>
      <c r="F27" s="18" t="s">
        <v>19</v>
      </c>
      <c r="G27" s="18" t="s">
        <v>20</v>
      </c>
      <c r="H27" s="18" t="s">
        <v>21</v>
      </c>
      <c r="I27" s="18" t="s">
        <v>22</v>
      </c>
      <c r="J27" s="18" t="s">
        <v>23</v>
      </c>
      <c r="K27" s="18" t="s">
        <v>24</v>
      </c>
      <c r="L27" s="18" t="s">
        <v>25</v>
      </c>
      <c r="M27" s="18" t="s">
        <v>26</v>
      </c>
      <c r="N27" s="18" t="s">
        <v>27</v>
      </c>
      <c r="O27" s="18" t="s">
        <v>28</v>
      </c>
      <c r="P27" s="18" t="s">
        <v>29</v>
      </c>
      <c r="Q27" s="18" t="s">
        <v>30</v>
      </c>
      <c r="R27" s="18" t="s">
        <v>31</v>
      </c>
      <c r="S27" s="18" t="s">
        <v>32</v>
      </c>
      <c r="T27" s="18" t="s">
        <v>33</v>
      </c>
      <c r="U27" s="18" t="s">
        <v>34</v>
      </c>
      <c r="V27" s="18" t="s">
        <v>35</v>
      </c>
      <c r="W27" s="18" t="s">
        <v>36</v>
      </c>
      <c r="X27" s="18" t="s">
        <v>37</v>
      </c>
      <c r="Y27" s="18" t="s">
        <v>38</v>
      </c>
      <c r="Z27" s="18" t="s">
        <v>39</v>
      </c>
      <c r="AA27" s="18" t="s">
        <v>40</v>
      </c>
    </row>
    <row r="28" spans="3:27" ht="15" hidden="1">
      <c r="C28" s="20">
        <v>46.67050322910672</v>
      </c>
      <c r="D28" s="20">
        <v>53.47313958608543</v>
      </c>
      <c r="E28" s="20">
        <v>54.321295621138276</v>
      </c>
      <c r="F28" s="20">
        <v>56.402144978974576</v>
      </c>
      <c r="G28" s="20">
        <v>51.79582063561167</v>
      </c>
      <c r="H28" s="20">
        <v>60.06534305101784</v>
      </c>
      <c r="I28" s="20">
        <v>50.51777991350313</v>
      </c>
      <c r="J28" s="20">
        <v>56.95417675287723</v>
      </c>
      <c r="K28" s="20">
        <v>54.77896550373937</v>
      </c>
      <c r="L28" s="20">
        <v>48.11252302368416</v>
      </c>
      <c r="M28" s="20">
        <v>51.61018963846168</v>
      </c>
      <c r="N28" s="20">
        <v>55.249413563847014</v>
      </c>
      <c r="O28" s="20">
        <v>50.56891833501368</v>
      </c>
      <c r="P28" s="20">
        <v>49.41828922780155</v>
      </c>
      <c r="Q28" s="20">
        <v>47.61357473075235</v>
      </c>
      <c r="R28" s="20">
        <v>53.56022455213407</v>
      </c>
      <c r="S28" s="20">
        <v>50.671127331711276</v>
      </c>
      <c r="T28" s="20">
        <v>46.38611141632787</v>
      </c>
      <c r="U28" s="20">
        <v>52.45456742918672</v>
      </c>
      <c r="V28" s="20">
        <v>51.91915445948452</v>
      </c>
      <c r="W28" s="20">
        <v>46.72986537082769</v>
      </c>
      <c r="X28" s="20">
        <v>49.97290650660665</v>
      </c>
      <c r="Y28" s="20">
        <v>47.344020116297344</v>
      </c>
      <c r="Z28" s="20">
        <v>50.19088656203255</v>
      </c>
      <c r="AA28" s="20">
        <v>60.423006695069994</v>
      </c>
    </row>
    <row r="29" spans="3:27" ht="15" hidden="1">
      <c r="C29" s="20">
        <v>53.32949677089328</v>
      </c>
      <c r="D29" s="20">
        <v>46.52686041391457</v>
      </c>
      <c r="E29" s="20">
        <v>45.67870437886173</v>
      </c>
      <c r="F29" s="20">
        <v>43.597855021025424</v>
      </c>
      <c r="G29" s="20">
        <v>48.20417936438833</v>
      </c>
      <c r="H29" s="20">
        <v>39.93465694898216</v>
      </c>
      <c r="I29" s="20">
        <v>49.48222008649687</v>
      </c>
      <c r="J29" s="20">
        <v>43.045823247122776</v>
      </c>
      <c r="K29" s="20">
        <v>45.22103449626062</v>
      </c>
      <c r="L29" s="20">
        <v>51.88747697631584</v>
      </c>
      <c r="M29" s="20">
        <v>48.38981036153832</v>
      </c>
      <c r="N29" s="20">
        <v>44.75058643615298</v>
      </c>
      <c r="O29" s="20">
        <v>49.431081664986316</v>
      </c>
      <c r="P29" s="20">
        <v>50.58171077219844</v>
      </c>
      <c r="Q29" s="20">
        <v>52.38642526924766</v>
      </c>
      <c r="R29" s="20">
        <v>46.43977544786593</v>
      </c>
      <c r="S29" s="20">
        <v>49.328872668288724</v>
      </c>
      <c r="T29" s="20">
        <v>53.61388858367212</v>
      </c>
      <c r="U29" s="20">
        <v>47.54543257081328</v>
      </c>
      <c r="V29" s="20">
        <v>48.08084554051548</v>
      </c>
      <c r="W29" s="20">
        <v>53.270134629172304</v>
      </c>
      <c r="X29" s="20">
        <v>50.02709349339336</v>
      </c>
      <c r="Y29" s="20">
        <v>52.655979883702656</v>
      </c>
      <c r="Z29" s="20">
        <v>49.80911343796745</v>
      </c>
      <c r="AA29" s="20">
        <v>39.576993304930006</v>
      </c>
    </row>
    <row r="30" ht="15" hidden="1"/>
    <row r="31" ht="15" hidden="1"/>
    <row r="32" spans="3:27" ht="15" hidden="1">
      <c r="C32" s="21">
        <v>11013</v>
      </c>
      <c r="D32" s="21">
        <v>6613</v>
      </c>
      <c r="E32" s="21">
        <v>21961</v>
      </c>
      <c r="F32" s="21">
        <v>14180</v>
      </c>
      <c r="G32" s="21">
        <v>11524</v>
      </c>
      <c r="H32" s="21">
        <v>5477</v>
      </c>
      <c r="I32" s="21">
        <v>14660</v>
      </c>
      <c r="J32" s="21">
        <v>9149</v>
      </c>
      <c r="K32" s="21">
        <v>11516</v>
      </c>
      <c r="L32" s="21">
        <v>9969</v>
      </c>
      <c r="M32" s="21">
        <v>5500</v>
      </c>
      <c r="N32" s="21">
        <v>13430</v>
      </c>
      <c r="O32" s="21">
        <v>8933</v>
      </c>
      <c r="P32" s="21">
        <v>6405</v>
      </c>
      <c r="Q32" s="21">
        <v>13844</v>
      </c>
      <c r="R32" s="21">
        <v>9183</v>
      </c>
      <c r="S32" s="21">
        <v>9918</v>
      </c>
      <c r="T32" s="21">
        <v>6030</v>
      </c>
      <c r="U32" s="21">
        <v>16232</v>
      </c>
      <c r="V32" s="21">
        <v>5997</v>
      </c>
      <c r="W32" s="21">
        <v>7125</v>
      </c>
      <c r="X32" s="21">
        <v>12705</v>
      </c>
      <c r="Y32" s="21">
        <v>4151</v>
      </c>
      <c r="Z32" s="21">
        <v>8329</v>
      </c>
      <c r="AA32" s="21">
        <v>11705</v>
      </c>
    </row>
    <row r="33" spans="3:27" ht="15" hidden="1">
      <c r="C33" s="21">
        <v>7785</v>
      </c>
      <c r="D33" s="21">
        <v>4772</v>
      </c>
      <c r="E33" s="21">
        <v>10863</v>
      </c>
      <c r="F33" s="21">
        <v>7475</v>
      </c>
      <c r="G33" s="21">
        <v>8426</v>
      </c>
      <c r="H33" s="21">
        <v>2538</v>
      </c>
      <c r="I33" s="21">
        <v>8454</v>
      </c>
      <c r="J33" s="21">
        <v>4726</v>
      </c>
      <c r="K33" s="21">
        <v>6377</v>
      </c>
      <c r="L33" s="21">
        <v>6132</v>
      </c>
      <c r="M33" s="21">
        <v>2479</v>
      </c>
      <c r="N33" s="21">
        <v>8039</v>
      </c>
      <c r="O33" s="21">
        <v>5275</v>
      </c>
      <c r="P33" s="21">
        <v>4067</v>
      </c>
      <c r="Q33" s="21">
        <v>8795</v>
      </c>
      <c r="R33" s="21">
        <v>6661</v>
      </c>
      <c r="S33" s="21">
        <v>5818</v>
      </c>
      <c r="T33" s="21">
        <v>3865</v>
      </c>
      <c r="U33" s="21">
        <v>7980</v>
      </c>
      <c r="V33" s="21">
        <v>4019</v>
      </c>
      <c r="W33" s="21">
        <v>4470</v>
      </c>
      <c r="X33" s="21">
        <v>7789</v>
      </c>
      <c r="Y33" s="21">
        <v>3494</v>
      </c>
      <c r="Z33" s="21">
        <v>6013</v>
      </c>
      <c r="AA33" s="21">
        <v>5522</v>
      </c>
    </row>
    <row r="34" spans="3:27" ht="15" hidden="1">
      <c r="C34" s="16">
        <v>18798</v>
      </c>
      <c r="D34" s="16">
        <v>11385</v>
      </c>
      <c r="E34" s="16">
        <v>32824</v>
      </c>
      <c r="F34" s="16">
        <v>21655</v>
      </c>
      <c r="G34" s="16">
        <v>19950</v>
      </c>
      <c r="H34" s="16">
        <v>8015</v>
      </c>
      <c r="I34" s="16">
        <v>23114</v>
      </c>
      <c r="J34" s="16">
        <v>13875</v>
      </c>
      <c r="K34" s="16">
        <v>17893</v>
      </c>
      <c r="L34" s="16">
        <v>16101</v>
      </c>
      <c r="M34" s="16">
        <v>7979</v>
      </c>
      <c r="N34" s="16">
        <v>21469</v>
      </c>
      <c r="O34" s="16">
        <v>14208</v>
      </c>
      <c r="P34" s="16">
        <v>10472</v>
      </c>
      <c r="Q34" s="16">
        <v>22639</v>
      </c>
      <c r="R34" s="16">
        <v>15844</v>
      </c>
      <c r="S34" s="16">
        <v>15736</v>
      </c>
      <c r="T34" s="16">
        <v>9895</v>
      </c>
      <c r="U34" s="16">
        <v>24212</v>
      </c>
      <c r="V34" s="16">
        <v>10016</v>
      </c>
      <c r="W34" s="16">
        <v>11595</v>
      </c>
      <c r="X34" s="16">
        <v>20494</v>
      </c>
      <c r="Y34" s="16">
        <v>7645</v>
      </c>
      <c r="Z34" s="16">
        <v>14342</v>
      </c>
      <c r="AA34" s="16">
        <v>17227</v>
      </c>
    </row>
    <row r="35" ht="15" hidden="1"/>
    <row r="36" spans="2:27" ht="15">
      <c r="B36" s="16" t="s">
        <v>41</v>
      </c>
      <c r="C36" s="16" t="s">
        <v>16</v>
      </c>
      <c r="D36" s="16" t="s">
        <v>17</v>
      </c>
      <c r="E36" s="16" t="s">
        <v>18</v>
      </c>
      <c r="F36" s="16" t="s">
        <v>19</v>
      </c>
      <c r="G36" s="16" t="s">
        <v>20</v>
      </c>
      <c r="H36" s="16" t="s">
        <v>21</v>
      </c>
      <c r="I36" s="16" t="s">
        <v>22</v>
      </c>
      <c r="J36" s="16" t="s">
        <v>23</v>
      </c>
      <c r="K36" s="16" t="s">
        <v>24</v>
      </c>
      <c r="L36" s="16" t="s">
        <v>25</v>
      </c>
      <c r="M36" s="16" t="s">
        <v>26</v>
      </c>
      <c r="N36" s="16" t="s">
        <v>27</v>
      </c>
      <c r="O36" s="16" t="s">
        <v>28</v>
      </c>
      <c r="P36" s="16" t="s">
        <v>29</v>
      </c>
      <c r="Q36" s="16" t="s">
        <v>30</v>
      </c>
      <c r="R36" s="16" t="s">
        <v>31</v>
      </c>
      <c r="S36" s="16" t="s">
        <v>32</v>
      </c>
      <c r="T36" s="16" t="s">
        <v>33</v>
      </c>
      <c r="U36" s="16" t="s">
        <v>34</v>
      </c>
      <c r="V36" s="16" t="s">
        <v>35</v>
      </c>
      <c r="W36" s="16" t="s">
        <v>36</v>
      </c>
      <c r="X36" s="16" t="s">
        <v>37</v>
      </c>
      <c r="Y36" s="16" t="s">
        <v>38</v>
      </c>
      <c r="Z36" s="16" t="s">
        <v>39</v>
      </c>
      <c r="AA36" s="16" t="s">
        <v>40</v>
      </c>
    </row>
    <row r="37" spans="1:27" ht="15">
      <c r="A37" s="16" t="s">
        <v>3</v>
      </c>
      <c r="B37" s="16">
        <f>ROUND(B43/B42*100,1)</f>
        <v>40.3</v>
      </c>
      <c r="C37" s="16">
        <f>ROUND(C43/C42*100,1)</f>
        <v>45</v>
      </c>
      <c r="D37" s="16">
        <f aca="true" t="shared" si="3" ref="D37:AA37">ROUND(D43/D42*100,1)</f>
        <v>40.1</v>
      </c>
      <c r="E37" s="16">
        <f t="shared" si="3"/>
        <v>37.4</v>
      </c>
      <c r="F37" s="16">
        <f t="shared" si="3"/>
        <v>36.5</v>
      </c>
      <c r="G37" s="16">
        <f t="shared" si="3"/>
        <v>40.6</v>
      </c>
      <c r="H37" s="16">
        <f t="shared" si="3"/>
        <v>33.2</v>
      </c>
      <c r="I37" s="16">
        <f t="shared" si="3"/>
        <v>40</v>
      </c>
      <c r="J37" s="16">
        <f t="shared" si="3"/>
        <v>39.6</v>
      </c>
      <c r="K37" s="16">
        <f t="shared" si="3"/>
        <v>40.1</v>
      </c>
      <c r="L37" s="16">
        <f t="shared" si="3"/>
        <v>37.4</v>
      </c>
      <c r="M37" s="16">
        <f t="shared" si="3"/>
        <v>39.9</v>
      </c>
      <c r="N37" s="16">
        <f t="shared" si="3"/>
        <v>39.3</v>
      </c>
      <c r="O37" s="16">
        <f t="shared" si="3"/>
        <v>40</v>
      </c>
      <c r="P37" s="16">
        <f t="shared" si="3"/>
        <v>41.3</v>
      </c>
      <c r="Q37" s="16">
        <f t="shared" si="3"/>
        <v>40.2</v>
      </c>
      <c r="R37" s="16">
        <f t="shared" si="3"/>
        <v>42.5</v>
      </c>
      <c r="S37" s="16">
        <f t="shared" si="3"/>
        <v>40.4</v>
      </c>
      <c r="T37" s="16">
        <f t="shared" si="3"/>
        <v>43.1</v>
      </c>
      <c r="U37" s="16">
        <f t="shared" si="3"/>
        <v>38.8</v>
      </c>
      <c r="V37" s="16">
        <f t="shared" si="3"/>
        <v>44.2</v>
      </c>
      <c r="W37" s="16">
        <f t="shared" si="3"/>
        <v>43.6</v>
      </c>
      <c r="X37" s="16">
        <f t="shared" si="3"/>
        <v>40.9</v>
      </c>
      <c r="Y37" s="16">
        <f t="shared" si="3"/>
        <v>47.3</v>
      </c>
      <c r="Z37" s="16">
        <f t="shared" si="3"/>
        <v>40.1</v>
      </c>
      <c r="AA37" s="16">
        <f t="shared" si="3"/>
        <v>41.7</v>
      </c>
    </row>
    <row r="38" spans="1:27" ht="15">
      <c r="A38" s="16" t="s">
        <v>0</v>
      </c>
      <c r="B38" s="16">
        <f>100-B37</f>
        <v>59.7</v>
      </c>
      <c r="C38" s="16">
        <f aca="true" t="shared" si="4" ref="C38:AA38">100-C37</f>
        <v>55</v>
      </c>
      <c r="D38" s="16">
        <f t="shared" si="4"/>
        <v>59.9</v>
      </c>
      <c r="E38" s="16">
        <f t="shared" si="4"/>
        <v>62.6</v>
      </c>
      <c r="F38" s="16">
        <f t="shared" si="4"/>
        <v>63.5</v>
      </c>
      <c r="G38" s="16">
        <f t="shared" si="4"/>
        <v>59.4</v>
      </c>
      <c r="H38" s="16">
        <f t="shared" si="4"/>
        <v>66.8</v>
      </c>
      <c r="I38" s="16">
        <f t="shared" si="4"/>
        <v>60</v>
      </c>
      <c r="J38" s="16">
        <f t="shared" si="4"/>
        <v>60.4</v>
      </c>
      <c r="K38" s="16">
        <f t="shared" si="4"/>
        <v>59.9</v>
      </c>
      <c r="L38" s="16">
        <f t="shared" si="4"/>
        <v>62.6</v>
      </c>
      <c r="M38" s="16">
        <f t="shared" si="4"/>
        <v>60.1</v>
      </c>
      <c r="N38" s="16">
        <f t="shared" si="4"/>
        <v>60.7</v>
      </c>
      <c r="O38" s="16">
        <f t="shared" si="4"/>
        <v>60</v>
      </c>
      <c r="P38" s="16">
        <f t="shared" si="4"/>
        <v>58.7</v>
      </c>
      <c r="Q38" s="16">
        <f t="shared" si="4"/>
        <v>59.8</v>
      </c>
      <c r="R38" s="16">
        <f t="shared" si="4"/>
        <v>57.5</v>
      </c>
      <c r="S38" s="16">
        <f t="shared" si="4"/>
        <v>59.6</v>
      </c>
      <c r="T38" s="16">
        <f t="shared" si="4"/>
        <v>56.9</v>
      </c>
      <c r="U38" s="16">
        <f t="shared" si="4"/>
        <v>61.2</v>
      </c>
      <c r="V38" s="16">
        <f t="shared" si="4"/>
        <v>55.8</v>
      </c>
      <c r="W38" s="16">
        <f t="shared" si="4"/>
        <v>56.4</v>
      </c>
      <c r="X38" s="16">
        <f t="shared" si="4"/>
        <v>59.1</v>
      </c>
      <c r="Y38" s="16">
        <f t="shared" si="4"/>
        <v>52.7</v>
      </c>
      <c r="Z38" s="16">
        <f t="shared" si="4"/>
        <v>59.9</v>
      </c>
      <c r="AA38" s="16">
        <f t="shared" si="4"/>
        <v>58.3</v>
      </c>
    </row>
    <row r="41" ht="15">
      <c r="C41" s="19"/>
    </row>
    <row r="42" spans="1:27" ht="15">
      <c r="A42" s="16" t="s">
        <v>15</v>
      </c>
      <c r="B42" s="22">
        <v>281918</v>
      </c>
      <c r="C42" s="22">
        <v>13914</v>
      </c>
      <c r="D42" s="22">
        <v>7478</v>
      </c>
      <c r="E42" s="22">
        <v>23843</v>
      </c>
      <c r="F42" s="22">
        <v>11478</v>
      </c>
      <c r="G42" s="22">
        <v>12923</v>
      </c>
      <c r="H42" s="22">
        <v>4729</v>
      </c>
      <c r="I42" s="22">
        <v>17532</v>
      </c>
      <c r="J42" s="22">
        <v>8573</v>
      </c>
      <c r="K42" s="22">
        <v>10998</v>
      </c>
      <c r="L42" s="22">
        <v>11729</v>
      </c>
      <c r="M42" s="22">
        <v>5807</v>
      </c>
      <c r="N42" s="22">
        <v>13224</v>
      </c>
      <c r="O42" s="22">
        <v>13109</v>
      </c>
      <c r="P42" s="22">
        <v>8095</v>
      </c>
      <c r="Q42" s="22">
        <v>16051</v>
      </c>
      <c r="R42" s="22">
        <v>11737</v>
      </c>
      <c r="S42" s="22">
        <v>11686</v>
      </c>
      <c r="T42" s="22">
        <v>7245</v>
      </c>
      <c r="U42" s="22">
        <v>17968</v>
      </c>
      <c r="V42" s="22">
        <v>7242</v>
      </c>
      <c r="W42" s="22">
        <v>8619</v>
      </c>
      <c r="X42" s="22">
        <v>13491</v>
      </c>
      <c r="Y42" s="22">
        <v>5483</v>
      </c>
      <c r="Z42" s="22">
        <v>9455</v>
      </c>
      <c r="AA42" s="22">
        <v>9509</v>
      </c>
    </row>
    <row r="43" spans="1:28" ht="15">
      <c r="A43" s="16" t="s">
        <v>3</v>
      </c>
      <c r="B43" s="22">
        <f>B42-B44</f>
        <v>113578</v>
      </c>
      <c r="C43" s="22">
        <f aca="true" t="shared" si="5" ref="C43:AA43">C42-C44</f>
        <v>6265</v>
      </c>
      <c r="D43" s="22">
        <f t="shared" si="5"/>
        <v>3001</v>
      </c>
      <c r="E43" s="22">
        <f t="shared" si="5"/>
        <v>8910</v>
      </c>
      <c r="F43" s="22">
        <f t="shared" si="5"/>
        <v>4193</v>
      </c>
      <c r="G43" s="22">
        <f t="shared" si="5"/>
        <v>5250</v>
      </c>
      <c r="H43" s="22">
        <f t="shared" si="5"/>
        <v>1570</v>
      </c>
      <c r="I43" s="22">
        <f t="shared" si="5"/>
        <v>7008</v>
      </c>
      <c r="J43" s="22">
        <f t="shared" si="5"/>
        <v>3399</v>
      </c>
      <c r="K43" s="22">
        <f t="shared" si="5"/>
        <v>4409</v>
      </c>
      <c r="L43" s="22">
        <f t="shared" si="5"/>
        <v>4390</v>
      </c>
      <c r="M43" s="22">
        <f t="shared" si="5"/>
        <v>2317</v>
      </c>
      <c r="N43" s="22">
        <f t="shared" si="5"/>
        <v>5200</v>
      </c>
      <c r="O43" s="22">
        <f t="shared" si="5"/>
        <v>5249</v>
      </c>
      <c r="P43" s="22">
        <f t="shared" si="5"/>
        <v>3347</v>
      </c>
      <c r="Q43" s="22">
        <f t="shared" si="5"/>
        <v>6451</v>
      </c>
      <c r="R43" s="22">
        <f t="shared" si="5"/>
        <v>4990</v>
      </c>
      <c r="S43" s="22">
        <f t="shared" si="5"/>
        <v>4718</v>
      </c>
      <c r="T43" s="22">
        <f t="shared" si="5"/>
        <v>3125</v>
      </c>
      <c r="U43" s="22">
        <f t="shared" si="5"/>
        <v>6964</v>
      </c>
      <c r="V43" s="22">
        <f t="shared" si="5"/>
        <v>3204</v>
      </c>
      <c r="W43" s="22">
        <f t="shared" si="5"/>
        <v>3755</v>
      </c>
      <c r="X43" s="22">
        <f t="shared" si="5"/>
        <v>5512</v>
      </c>
      <c r="Y43" s="22">
        <f t="shared" si="5"/>
        <v>2592</v>
      </c>
      <c r="Z43" s="22">
        <f t="shared" si="5"/>
        <v>3793</v>
      </c>
      <c r="AA43" s="22">
        <f t="shared" si="5"/>
        <v>3966</v>
      </c>
      <c r="AB43" s="22"/>
    </row>
    <row r="44" spans="1:28" ht="15">
      <c r="A44" s="16" t="s">
        <v>0</v>
      </c>
      <c r="B44" s="22">
        <v>168340</v>
      </c>
      <c r="C44" s="22">
        <v>7649</v>
      </c>
      <c r="D44" s="22">
        <v>4477</v>
      </c>
      <c r="E44" s="22">
        <v>14933</v>
      </c>
      <c r="F44" s="22">
        <v>7285</v>
      </c>
      <c r="G44" s="22">
        <v>7673</v>
      </c>
      <c r="H44" s="22">
        <v>3159</v>
      </c>
      <c r="I44" s="22">
        <v>10524</v>
      </c>
      <c r="J44" s="22">
        <v>5174</v>
      </c>
      <c r="K44" s="22">
        <v>6589</v>
      </c>
      <c r="L44" s="22">
        <v>7339</v>
      </c>
      <c r="M44" s="22">
        <v>3490</v>
      </c>
      <c r="N44" s="22">
        <v>8024</v>
      </c>
      <c r="O44" s="22">
        <v>7860</v>
      </c>
      <c r="P44" s="22">
        <v>4748</v>
      </c>
      <c r="Q44" s="22">
        <v>9600</v>
      </c>
      <c r="R44" s="22">
        <v>6747</v>
      </c>
      <c r="S44" s="22">
        <v>6968</v>
      </c>
      <c r="T44" s="22">
        <v>4120</v>
      </c>
      <c r="U44" s="22">
        <v>11004</v>
      </c>
      <c r="V44" s="22">
        <v>4038</v>
      </c>
      <c r="W44" s="22">
        <v>4864</v>
      </c>
      <c r="X44" s="22">
        <v>7979</v>
      </c>
      <c r="Y44" s="22">
        <v>2891</v>
      </c>
      <c r="Z44" s="22">
        <v>5662</v>
      </c>
      <c r="AA44" s="22">
        <v>5543</v>
      </c>
      <c r="AB44" s="22"/>
    </row>
    <row r="45" spans="2:28" ht="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3:13" ht="15">
      <c r="C46" s="19"/>
      <c r="H46" s="19"/>
      <c r="K46" s="19"/>
      <c r="M46" s="19"/>
    </row>
    <row r="47" spans="3:13" ht="15">
      <c r="C47" s="19"/>
      <c r="H47" s="19"/>
      <c r="K47" s="19"/>
      <c r="M47" s="19"/>
    </row>
    <row r="50" spans="3:13" ht="15">
      <c r="C50" s="19"/>
      <c r="H50" s="19"/>
      <c r="K50" s="19"/>
      <c r="M50" s="19"/>
    </row>
    <row r="51" spans="3:13" ht="15">
      <c r="C51" s="19"/>
      <c r="H51" s="19"/>
      <c r="K51" s="19"/>
      <c r="M51" s="19"/>
    </row>
    <row r="52" spans="3:13" ht="15">
      <c r="C52" s="19"/>
      <c r="H52" s="19"/>
      <c r="K52" s="19"/>
      <c r="M52" s="19"/>
    </row>
    <row r="53" spans="3:13" ht="15">
      <c r="C53" s="19"/>
      <c r="H53" s="19"/>
      <c r="K53" s="19"/>
      <c r="M53" s="19"/>
    </row>
    <row r="54" spans="3:13" ht="15">
      <c r="C54" s="19"/>
      <c r="H54" s="19"/>
      <c r="K54" s="19"/>
      <c r="M54" s="19"/>
    </row>
    <row r="55" spans="3:13" ht="15">
      <c r="C55" s="19"/>
      <c r="H55" s="19"/>
      <c r="K55" s="19"/>
      <c r="M55" s="19"/>
    </row>
    <row r="56" spans="3:13" ht="15">
      <c r="C56" s="19"/>
      <c r="H56" s="19"/>
      <c r="K56" s="19"/>
      <c r="M56" s="19"/>
    </row>
    <row r="57" spans="3:13" ht="15">
      <c r="C57" s="19"/>
      <c r="H57" s="19"/>
      <c r="K57" s="19"/>
      <c r="M57" s="19"/>
    </row>
    <row r="58" spans="3:13" ht="15">
      <c r="C58" s="19"/>
      <c r="H58" s="19"/>
      <c r="K58" s="19"/>
      <c r="M58" s="19"/>
    </row>
    <row r="59" spans="3:13" ht="15">
      <c r="C59" s="19"/>
      <c r="H59" s="19"/>
      <c r="K59" s="19"/>
      <c r="M59" s="19"/>
    </row>
    <row r="60" spans="3:13" ht="15">
      <c r="C60" s="19"/>
      <c r="H60" s="19"/>
      <c r="K60" s="19"/>
      <c r="M60" s="19"/>
    </row>
    <row r="61" spans="3:13" ht="15">
      <c r="C61" s="19"/>
      <c r="H61" s="19"/>
      <c r="K61" s="19"/>
      <c r="M61" s="19"/>
    </row>
    <row r="62" spans="3:13" ht="15">
      <c r="C62" s="19"/>
      <c r="H62" s="19"/>
      <c r="K62" s="19"/>
      <c r="M62" s="19"/>
    </row>
    <row r="63" spans="3:13" ht="15">
      <c r="C63" s="19"/>
      <c r="H63" s="19"/>
      <c r="K63" s="19"/>
      <c r="M63" s="19"/>
    </row>
    <row r="64" spans="3:13" ht="15">
      <c r="C64" s="19"/>
      <c r="H64" s="19"/>
      <c r="K64" s="19"/>
      <c r="M64" s="19"/>
    </row>
    <row r="65" spans="3:13" ht="15">
      <c r="C65" s="19"/>
      <c r="H65" s="19"/>
      <c r="K65" s="19"/>
      <c r="M65" s="19"/>
    </row>
    <row r="66" spans="8:13" ht="15">
      <c r="H66" s="19"/>
      <c r="K66" s="19"/>
      <c r="M66" s="19"/>
    </row>
    <row r="67" spans="8:13" ht="15">
      <c r="H67" s="19"/>
      <c r="K67" s="19"/>
      <c r="M67" s="19"/>
    </row>
    <row r="68" spans="8:13" ht="15">
      <c r="H68" s="19"/>
      <c r="K68" s="19"/>
      <c r="M68" s="19"/>
    </row>
  </sheetData>
  <sheetProtection/>
  <printOptions horizontalCentered="1"/>
  <pageMargins left="0.2" right="0.19" top="1.3779527559055118" bottom="0.5905511811023623" header="0" footer="0"/>
  <pageSetup horizontalDpi="240" verticalDpi="24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U24"/>
  <sheetViews>
    <sheetView view="pageBreakPreview" zoomScale="70" zoomScaleNormal="75" zoomScaleSheetLayoutView="70" zoomScalePageLayoutView="0" workbookViewId="0" topLeftCell="A1">
      <selection activeCell="J12" sqref="J12"/>
    </sheetView>
  </sheetViews>
  <sheetFormatPr defaultColWidth="10.28125" defaultRowHeight="15"/>
  <cols>
    <col min="1" max="1" width="12.140625" style="31" customWidth="1"/>
    <col min="2" max="3" width="12.57421875" style="31" customWidth="1"/>
    <col min="4" max="20" width="12.57421875" style="25" customWidth="1"/>
    <col min="21" max="252" width="10.28125" style="25" customWidth="1"/>
    <col min="253" max="253" width="74.421875" style="25" customWidth="1"/>
    <col min="254" max="255" width="11.140625" style="25" customWidth="1"/>
    <col min="256" max="16384" width="10.28125" style="25" customWidth="1"/>
  </cols>
  <sheetData>
    <row r="1" spans="1:20" s="23" customFormat="1" ht="39" customHeight="1">
      <c r="A1" s="209" t="s">
        <v>63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</row>
    <row r="2" spans="1:3" s="24" customFormat="1" ht="10.5" customHeight="1">
      <c r="A2" s="29"/>
      <c r="B2" s="29"/>
      <c r="C2" s="29"/>
    </row>
    <row r="3" spans="1:3" s="24" customFormat="1" ht="14.25" customHeight="1">
      <c r="A3" s="32" t="s">
        <v>42</v>
      </c>
      <c r="B3" s="29"/>
      <c r="C3" s="29"/>
    </row>
    <row r="4" spans="1:21" s="24" customFormat="1" ht="131.25" customHeight="1">
      <c r="A4" s="34"/>
      <c r="B4" s="35" t="s">
        <v>59</v>
      </c>
      <c r="C4" s="35" t="s">
        <v>43</v>
      </c>
      <c r="D4" s="35" t="s">
        <v>44</v>
      </c>
      <c r="E4" s="35" t="s">
        <v>60</v>
      </c>
      <c r="F4" s="35" t="s">
        <v>45</v>
      </c>
      <c r="G4" s="35" t="s">
        <v>46</v>
      </c>
      <c r="H4" s="35" t="s">
        <v>61</v>
      </c>
      <c r="I4" s="35" t="s">
        <v>62</v>
      </c>
      <c r="J4" s="35" t="s">
        <v>47</v>
      </c>
      <c r="K4" s="35" t="s">
        <v>48</v>
      </c>
      <c r="L4" s="35" t="s">
        <v>49</v>
      </c>
      <c r="M4" s="35" t="s">
        <v>50</v>
      </c>
      <c r="N4" s="35" t="s">
        <v>51</v>
      </c>
      <c r="O4" s="35" t="s">
        <v>52</v>
      </c>
      <c r="P4" s="35" t="s">
        <v>53</v>
      </c>
      <c r="Q4" s="35" t="s">
        <v>54</v>
      </c>
      <c r="R4" s="35" t="s">
        <v>55</v>
      </c>
      <c r="S4" s="35" t="s">
        <v>56</v>
      </c>
      <c r="T4" s="35" t="s">
        <v>57</v>
      </c>
      <c r="U4" s="33"/>
    </row>
    <row r="5" spans="1:20" s="26" customFormat="1" ht="25.5" customHeight="1">
      <c r="A5" s="36" t="s">
        <v>58</v>
      </c>
      <c r="B5" s="38">
        <f>100-B6</f>
        <v>51.3</v>
      </c>
      <c r="C5" s="38">
        <f aca="true" t="shared" si="0" ref="C5:T5">100-C6</f>
        <v>72.6</v>
      </c>
      <c r="D5" s="38">
        <f t="shared" si="0"/>
        <v>48.9</v>
      </c>
      <c r="E5" s="38">
        <f t="shared" si="0"/>
        <v>55.7</v>
      </c>
      <c r="F5" s="38">
        <f t="shared" si="0"/>
        <v>54</v>
      </c>
      <c r="G5" s="38">
        <f t="shared" si="0"/>
        <v>66.1</v>
      </c>
      <c r="H5" s="38">
        <f t="shared" si="0"/>
        <v>28.5</v>
      </c>
      <c r="I5" s="38">
        <f t="shared" si="0"/>
        <v>46.8</v>
      </c>
      <c r="J5" s="38">
        <f t="shared" si="0"/>
        <v>16.900000000000006</v>
      </c>
      <c r="K5" s="38">
        <f t="shared" si="0"/>
        <v>39.7</v>
      </c>
      <c r="L5" s="38">
        <f t="shared" si="0"/>
        <v>24.599999999999994</v>
      </c>
      <c r="M5" s="38">
        <f t="shared" si="0"/>
        <v>42.3</v>
      </c>
      <c r="N5" s="38">
        <f t="shared" si="0"/>
        <v>36.9</v>
      </c>
      <c r="O5" s="38">
        <f t="shared" si="0"/>
        <v>46.3</v>
      </c>
      <c r="P5" s="38">
        <f t="shared" si="0"/>
        <v>58.9</v>
      </c>
      <c r="Q5" s="38">
        <f t="shared" si="0"/>
        <v>27.299999999999997</v>
      </c>
      <c r="R5" s="38">
        <f t="shared" si="0"/>
        <v>19.599999999999994</v>
      </c>
      <c r="S5" s="38">
        <f t="shared" si="0"/>
        <v>34.900000000000006</v>
      </c>
      <c r="T5" s="38">
        <f t="shared" si="0"/>
        <v>29.200000000000003</v>
      </c>
    </row>
    <row r="6" spans="1:20" ht="29.25" customHeight="1">
      <c r="A6" s="38" t="s">
        <v>2</v>
      </c>
      <c r="B6" s="38">
        <f>ROUND(B10/B8*100,1)</f>
        <v>48.7</v>
      </c>
      <c r="C6" s="38">
        <f aca="true" t="shared" si="1" ref="C6:T6">ROUND(C10/C8*100,1)</f>
        <v>27.4</v>
      </c>
      <c r="D6" s="38">
        <f t="shared" si="1"/>
        <v>51.1</v>
      </c>
      <c r="E6" s="38">
        <f t="shared" si="1"/>
        <v>44.3</v>
      </c>
      <c r="F6" s="38">
        <f t="shared" si="1"/>
        <v>46</v>
      </c>
      <c r="G6" s="38">
        <f t="shared" si="1"/>
        <v>33.9</v>
      </c>
      <c r="H6" s="38">
        <f t="shared" si="1"/>
        <v>71.5</v>
      </c>
      <c r="I6" s="38">
        <f t="shared" si="1"/>
        <v>53.2</v>
      </c>
      <c r="J6" s="38">
        <f t="shared" si="1"/>
        <v>83.1</v>
      </c>
      <c r="K6" s="38">
        <f t="shared" si="1"/>
        <v>60.3</v>
      </c>
      <c r="L6" s="38">
        <f t="shared" si="1"/>
        <v>75.4</v>
      </c>
      <c r="M6" s="38">
        <f t="shared" si="1"/>
        <v>57.7</v>
      </c>
      <c r="N6" s="38">
        <f t="shared" si="1"/>
        <v>63.1</v>
      </c>
      <c r="O6" s="38">
        <f t="shared" si="1"/>
        <v>53.7</v>
      </c>
      <c r="P6" s="38">
        <f t="shared" si="1"/>
        <v>41.1</v>
      </c>
      <c r="Q6" s="38">
        <f t="shared" si="1"/>
        <v>72.7</v>
      </c>
      <c r="R6" s="38">
        <f t="shared" si="1"/>
        <v>80.4</v>
      </c>
      <c r="S6" s="38">
        <f t="shared" si="1"/>
        <v>65.1</v>
      </c>
      <c r="T6" s="38">
        <f t="shared" si="1"/>
        <v>70.8</v>
      </c>
    </row>
    <row r="7" spans="1:2" ht="19.5" customHeight="1">
      <c r="A7" s="30"/>
      <c r="B7" s="30"/>
    </row>
    <row r="8" spans="1:20" s="27" customFormat="1" ht="19.5" customHeight="1">
      <c r="A8" s="40" t="s">
        <v>64</v>
      </c>
      <c r="B8" s="39">
        <v>31399</v>
      </c>
      <c r="C8" s="39">
        <v>3779</v>
      </c>
      <c r="D8" s="39">
        <v>35435</v>
      </c>
      <c r="E8" s="39">
        <v>6200</v>
      </c>
      <c r="F8" s="39">
        <v>2843</v>
      </c>
      <c r="G8" s="39">
        <v>6224</v>
      </c>
      <c r="H8" s="39">
        <v>42363</v>
      </c>
      <c r="I8" s="39">
        <v>12310</v>
      </c>
      <c r="J8" s="39">
        <v>5843</v>
      </c>
      <c r="K8" s="39">
        <v>4043</v>
      </c>
      <c r="L8" s="39">
        <v>13014</v>
      </c>
      <c r="M8" s="39">
        <v>2522</v>
      </c>
      <c r="N8" s="39">
        <v>5881</v>
      </c>
      <c r="O8" s="39">
        <v>5943</v>
      </c>
      <c r="P8" s="39">
        <v>66745</v>
      </c>
      <c r="Q8" s="39">
        <v>7501</v>
      </c>
      <c r="R8" s="39">
        <v>10109</v>
      </c>
      <c r="S8" s="39">
        <v>1494</v>
      </c>
      <c r="T8" s="39">
        <v>2649</v>
      </c>
    </row>
    <row r="9" spans="1:20" ht="19.5" customHeight="1">
      <c r="A9" s="36" t="s">
        <v>58</v>
      </c>
      <c r="B9" s="39">
        <f>B8-B10</f>
        <v>16110</v>
      </c>
      <c r="C9" s="39">
        <f aca="true" t="shared" si="2" ref="C9:T9">C8-C10</f>
        <v>2742</v>
      </c>
      <c r="D9" s="39">
        <f t="shared" si="2"/>
        <v>17318</v>
      </c>
      <c r="E9" s="39">
        <f t="shared" si="2"/>
        <v>3454</v>
      </c>
      <c r="F9" s="39">
        <f t="shared" si="2"/>
        <v>1534</v>
      </c>
      <c r="G9" s="39">
        <f t="shared" si="2"/>
        <v>4113</v>
      </c>
      <c r="H9" s="39">
        <f t="shared" si="2"/>
        <v>12093</v>
      </c>
      <c r="I9" s="39">
        <f t="shared" si="2"/>
        <v>5761</v>
      </c>
      <c r="J9" s="39">
        <f t="shared" si="2"/>
        <v>987</v>
      </c>
      <c r="K9" s="39">
        <f t="shared" si="2"/>
        <v>1606</v>
      </c>
      <c r="L9" s="39">
        <f t="shared" si="2"/>
        <v>3204</v>
      </c>
      <c r="M9" s="39">
        <f t="shared" si="2"/>
        <v>1066</v>
      </c>
      <c r="N9" s="39">
        <f t="shared" si="2"/>
        <v>2170</v>
      </c>
      <c r="O9" s="39">
        <f t="shared" si="2"/>
        <v>2753</v>
      </c>
      <c r="P9" s="39">
        <f t="shared" si="2"/>
        <v>39313</v>
      </c>
      <c r="Q9" s="39">
        <f t="shared" si="2"/>
        <v>2047</v>
      </c>
      <c r="R9" s="39">
        <f t="shared" si="2"/>
        <v>1985</v>
      </c>
      <c r="S9" s="39">
        <f t="shared" si="2"/>
        <v>522</v>
      </c>
      <c r="T9" s="39">
        <f t="shared" si="2"/>
        <v>774</v>
      </c>
    </row>
    <row r="10" spans="1:20" ht="19.5" customHeight="1">
      <c r="A10" s="38" t="s">
        <v>2</v>
      </c>
      <c r="B10" s="39">
        <v>15289</v>
      </c>
      <c r="C10" s="37">
        <v>1037</v>
      </c>
      <c r="D10" s="37">
        <v>18117</v>
      </c>
      <c r="E10" s="37">
        <v>2746</v>
      </c>
      <c r="F10" s="37">
        <v>1309</v>
      </c>
      <c r="G10" s="37">
        <v>2111</v>
      </c>
      <c r="H10" s="37">
        <v>30270</v>
      </c>
      <c r="I10" s="37">
        <v>6549</v>
      </c>
      <c r="J10" s="37">
        <v>4856</v>
      </c>
      <c r="K10" s="37">
        <v>2437</v>
      </c>
      <c r="L10" s="37">
        <v>9810</v>
      </c>
      <c r="M10" s="37">
        <v>1456</v>
      </c>
      <c r="N10" s="37">
        <v>3711</v>
      </c>
      <c r="O10" s="37">
        <v>3190</v>
      </c>
      <c r="P10" s="37">
        <v>27432</v>
      </c>
      <c r="Q10" s="37">
        <v>5454</v>
      </c>
      <c r="R10" s="37">
        <v>8124</v>
      </c>
      <c r="S10" s="37">
        <v>972</v>
      </c>
      <c r="T10" s="37">
        <v>1875</v>
      </c>
    </row>
    <row r="11" spans="1:2" ht="19.5" customHeight="1">
      <c r="A11" s="30"/>
      <c r="B11" s="30"/>
    </row>
    <row r="12" spans="1:2" ht="16.5">
      <c r="A12" s="30"/>
      <c r="B12" s="30"/>
    </row>
    <row r="13" spans="1:2" ht="22.5" customHeight="1">
      <c r="A13" s="30"/>
      <c r="B13" s="30"/>
    </row>
    <row r="14" spans="1:2" ht="19.5" customHeight="1">
      <c r="A14" s="30"/>
      <c r="B14" s="30"/>
    </row>
    <row r="15" spans="1:2" ht="15.75" customHeight="1">
      <c r="A15" s="30"/>
      <c r="B15" s="30"/>
    </row>
    <row r="16" spans="1:2" ht="19.5" customHeight="1">
      <c r="A16" s="30"/>
      <c r="B16" s="30"/>
    </row>
    <row r="17" spans="1:2" ht="19.5" customHeight="1">
      <c r="A17" s="30"/>
      <c r="B17" s="30"/>
    </row>
    <row r="18" spans="1:2" ht="19.5" customHeight="1">
      <c r="A18" s="30"/>
      <c r="B18" s="30"/>
    </row>
    <row r="19" spans="1:2" ht="19.5" customHeight="1">
      <c r="A19" s="30"/>
      <c r="B19" s="30"/>
    </row>
    <row r="20" spans="1:2" ht="19.5" customHeight="1">
      <c r="A20" s="30"/>
      <c r="B20" s="30"/>
    </row>
    <row r="21" spans="1:2" ht="15" customHeight="1">
      <c r="A21" s="30"/>
      <c r="B21" s="30"/>
    </row>
    <row r="22" spans="1:2" ht="18" customHeight="1">
      <c r="A22" s="30"/>
      <c r="B22" s="30"/>
    </row>
    <row r="23" spans="1:2" ht="15.75" customHeight="1">
      <c r="A23" s="30"/>
      <c r="B23" s="30"/>
    </row>
    <row r="24" spans="1:2" ht="16.5">
      <c r="A24" s="30"/>
      <c r="B24" s="30"/>
    </row>
  </sheetData>
  <sheetProtection/>
  <mergeCells count="1">
    <mergeCell ref="A1:T1"/>
  </mergeCells>
  <printOptions horizontalCentered="1"/>
  <pageMargins left="0" right="0" top="0.33" bottom="0.3937007874015748" header="0" footer="0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9900"/>
  </sheetPr>
  <dimension ref="A1:D46"/>
  <sheetViews>
    <sheetView view="pageBreakPreview" zoomScale="70" zoomScaleNormal="75" zoomScaleSheetLayoutView="70" zoomScalePageLayoutView="0" workbookViewId="0" topLeftCell="A1">
      <selection activeCell="J27" sqref="J27"/>
    </sheetView>
  </sheetViews>
  <sheetFormatPr defaultColWidth="10.28125" defaultRowHeight="15"/>
  <cols>
    <col min="1" max="1" width="74.421875" style="25" customWidth="1"/>
    <col min="2" max="2" width="11.140625" style="25" customWidth="1"/>
    <col min="3" max="3" width="11.140625" style="42" customWidth="1"/>
    <col min="4" max="16384" width="10.28125" style="25" customWidth="1"/>
  </cols>
  <sheetData>
    <row r="1" spans="1:3" s="23" customFormat="1" ht="39" customHeight="1">
      <c r="A1" s="210" t="s">
        <v>75</v>
      </c>
      <c r="B1" s="210"/>
      <c r="C1" s="210"/>
    </row>
    <row r="2" spans="1:3" s="24" customFormat="1" ht="10.5" customHeight="1">
      <c r="A2" s="41"/>
      <c r="C2" s="42"/>
    </row>
    <row r="3" spans="1:3" s="24" customFormat="1" ht="14.25" customHeight="1">
      <c r="A3" s="211"/>
      <c r="B3" s="59"/>
      <c r="C3" s="60"/>
    </row>
    <row r="4" spans="1:3" s="24" customFormat="1" ht="60.75" customHeight="1">
      <c r="A4" s="212"/>
      <c r="B4" s="43" t="s">
        <v>42</v>
      </c>
      <c r="C4" s="44" t="s">
        <v>42</v>
      </c>
    </row>
    <row r="5" spans="1:3" s="26" customFormat="1" ht="17.25" customHeight="1">
      <c r="A5" s="45"/>
      <c r="B5" s="79" t="s">
        <v>2</v>
      </c>
      <c r="C5" s="80" t="s">
        <v>58</v>
      </c>
    </row>
    <row r="6" spans="1:4" ht="29.25" customHeight="1">
      <c r="A6" s="46" t="s">
        <v>59</v>
      </c>
      <c r="B6" s="47">
        <v>47.6</v>
      </c>
      <c r="C6" s="47">
        <v>52.4</v>
      </c>
      <c r="D6" s="81"/>
    </row>
    <row r="7" spans="1:4" ht="19.5" customHeight="1">
      <c r="A7" s="48" t="s">
        <v>76</v>
      </c>
      <c r="B7" s="47">
        <v>35.7</v>
      </c>
      <c r="C7" s="40">
        <v>64.3</v>
      </c>
      <c r="D7" s="81"/>
    </row>
    <row r="8" spans="1:4" s="27" customFormat="1" ht="19.5" customHeight="1">
      <c r="A8" s="48" t="s">
        <v>44</v>
      </c>
      <c r="B8" s="47">
        <v>52.8</v>
      </c>
      <c r="C8" s="40">
        <v>47.2</v>
      </c>
      <c r="D8" s="81"/>
    </row>
    <row r="9" spans="1:4" ht="19.5" customHeight="1">
      <c r="A9" s="48" t="s">
        <v>77</v>
      </c>
      <c r="B9" s="47">
        <v>48.9</v>
      </c>
      <c r="C9" s="40">
        <v>51.1</v>
      </c>
      <c r="D9" s="81"/>
    </row>
    <row r="10" spans="1:4" ht="19.5" customHeight="1">
      <c r="A10" s="48" t="s">
        <v>78</v>
      </c>
      <c r="B10" s="47">
        <v>41.4</v>
      </c>
      <c r="C10" s="40">
        <v>58.6</v>
      </c>
      <c r="D10" s="81"/>
    </row>
    <row r="11" spans="1:4" ht="19.5" customHeight="1">
      <c r="A11" s="48" t="s">
        <v>46</v>
      </c>
      <c r="B11" s="47">
        <v>35.8</v>
      </c>
      <c r="C11" s="40">
        <v>64.2</v>
      </c>
      <c r="D11" s="81"/>
    </row>
    <row r="12" spans="1:4" ht="16.5">
      <c r="A12" s="48" t="s">
        <v>79</v>
      </c>
      <c r="B12" s="47">
        <v>71.9</v>
      </c>
      <c r="C12" s="40">
        <v>28.1</v>
      </c>
      <c r="D12" s="81"/>
    </row>
    <row r="13" spans="1:4" ht="22.5" customHeight="1">
      <c r="A13" s="48" t="s">
        <v>80</v>
      </c>
      <c r="B13" s="47">
        <v>51.2</v>
      </c>
      <c r="C13" s="40">
        <v>48.8</v>
      </c>
      <c r="D13" s="81"/>
    </row>
    <row r="14" spans="1:4" ht="19.5" customHeight="1">
      <c r="A14" s="48" t="s">
        <v>47</v>
      </c>
      <c r="B14" s="47">
        <v>85.7</v>
      </c>
      <c r="C14" s="40">
        <v>14.3</v>
      </c>
      <c r="D14" s="81"/>
    </row>
    <row r="15" spans="1:4" ht="15.75" customHeight="1">
      <c r="A15" s="48" t="s">
        <v>48</v>
      </c>
      <c r="B15" s="47">
        <v>61</v>
      </c>
      <c r="C15" s="40">
        <v>39</v>
      </c>
      <c r="D15" s="81"/>
    </row>
    <row r="16" spans="1:4" ht="19.5" customHeight="1">
      <c r="A16" s="48" t="s">
        <v>49</v>
      </c>
      <c r="B16" s="47">
        <v>76.6</v>
      </c>
      <c r="C16" s="40">
        <v>23.4</v>
      </c>
      <c r="D16" s="81"/>
    </row>
    <row r="17" spans="1:4" ht="19.5" customHeight="1">
      <c r="A17" s="48" t="s">
        <v>50</v>
      </c>
      <c r="B17" s="47">
        <v>55.2</v>
      </c>
      <c r="C17" s="40">
        <v>44.8</v>
      </c>
      <c r="D17" s="81"/>
    </row>
    <row r="18" spans="1:4" ht="19.5" customHeight="1">
      <c r="A18" s="48" t="s">
        <v>51</v>
      </c>
      <c r="B18" s="47">
        <v>64.4</v>
      </c>
      <c r="C18" s="40">
        <v>35.6</v>
      </c>
      <c r="D18" s="81"/>
    </row>
    <row r="19" spans="1:4" ht="19.5" customHeight="1">
      <c r="A19" s="48" t="s">
        <v>81</v>
      </c>
      <c r="B19" s="47">
        <v>50</v>
      </c>
      <c r="C19" s="40">
        <v>50</v>
      </c>
      <c r="D19" s="81"/>
    </row>
    <row r="20" spans="1:4" ht="19.5" customHeight="1">
      <c r="A20" s="48" t="s">
        <v>82</v>
      </c>
      <c r="B20" s="47">
        <v>38.1</v>
      </c>
      <c r="C20" s="40">
        <v>61.9</v>
      </c>
      <c r="D20" s="81"/>
    </row>
    <row r="21" spans="1:4" ht="15" customHeight="1">
      <c r="A21" s="48" t="s">
        <v>54</v>
      </c>
      <c r="B21" s="47">
        <v>59.1</v>
      </c>
      <c r="C21" s="40">
        <v>40.9</v>
      </c>
      <c r="D21" s="81"/>
    </row>
    <row r="22" spans="1:4" ht="18" customHeight="1">
      <c r="A22" s="48" t="s">
        <v>83</v>
      </c>
      <c r="B22" s="47">
        <v>68.9</v>
      </c>
      <c r="C22" s="40">
        <v>31.1</v>
      </c>
      <c r="D22" s="81"/>
    </row>
    <row r="23" spans="1:4" ht="15.75" customHeight="1">
      <c r="A23" s="48" t="s">
        <v>56</v>
      </c>
      <c r="B23" s="47">
        <v>57.1</v>
      </c>
      <c r="C23" s="40">
        <v>42.9</v>
      </c>
      <c r="D23" s="81"/>
    </row>
    <row r="24" spans="1:4" ht="16.5">
      <c r="A24" s="48" t="s">
        <v>57</v>
      </c>
      <c r="B24" s="47">
        <v>74.3</v>
      </c>
      <c r="C24" s="40">
        <v>25.7</v>
      </c>
      <c r="D24" s="81"/>
    </row>
    <row r="25" ht="16.5">
      <c r="A25" s="49"/>
    </row>
    <row r="26" ht="16.5">
      <c r="A26" s="49"/>
    </row>
    <row r="27" ht="16.5">
      <c r="A27" s="50"/>
    </row>
    <row r="28" ht="16.5">
      <c r="A28" s="50"/>
    </row>
    <row r="29" ht="16.5">
      <c r="A29" s="50"/>
    </row>
    <row r="30" ht="16.5">
      <c r="A30" s="50"/>
    </row>
    <row r="31" ht="16.5">
      <c r="A31" s="50"/>
    </row>
    <row r="32" ht="16.5">
      <c r="A32" s="50"/>
    </row>
    <row r="33" ht="16.5">
      <c r="A33" s="50"/>
    </row>
    <row r="34" ht="16.5">
      <c r="A34" s="50"/>
    </row>
    <row r="35" ht="16.5">
      <c r="A35" s="50"/>
    </row>
    <row r="36" ht="16.5">
      <c r="A36" s="50"/>
    </row>
    <row r="37" ht="16.5">
      <c r="A37" s="50"/>
    </row>
    <row r="38" ht="16.5">
      <c r="A38" s="50"/>
    </row>
    <row r="39" ht="16.5">
      <c r="A39" s="50"/>
    </row>
    <row r="40" ht="16.5">
      <c r="A40" s="50"/>
    </row>
    <row r="41" ht="16.5">
      <c r="A41" s="50"/>
    </row>
    <row r="42" ht="16.5">
      <c r="A42" s="50"/>
    </row>
    <row r="43" ht="16.5">
      <c r="A43" s="50"/>
    </row>
    <row r="44" ht="16.5">
      <c r="A44" s="50"/>
    </row>
    <row r="45" ht="16.5">
      <c r="A45" s="50"/>
    </row>
    <row r="46" ht="16.5">
      <c r="A46" s="50"/>
    </row>
  </sheetData>
  <sheetProtection/>
  <mergeCells count="2">
    <mergeCell ref="A1:C1"/>
    <mergeCell ref="A3:A4"/>
  </mergeCells>
  <printOptions horizontalCentered="1"/>
  <pageMargins left="0" right="0" top="0.3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2018-10-10T07:21:06Z</cp:lastPrinted>
  <dcterms:created xsi:type="dcterms:W3CDTF">2006-09-16T00:00:00Z</dcterms:created>
  <dcterms:modified xsi:type="dcterms:W3CDTF">2018-10-12T06:34:23Z</dcterms:modified>
  <cp:category/>
  <cp:version/>
  <cp:contentType/>
  <cp:contentStatus/>
</cp:coreProperties>
</file>