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90" windowWidth="19320" windowHeight="5925" tabRatio="609" firstSheet="1" activeTab="1"/>
  </bookViews>
  <sheets>
    <sheet name="січень-лютий ОПЕРАТИВНО" sheetId="1" state="hidden" r:id="rId1"/>
    <sheet name="січень-жовтень" sheetId="2" r:id="rId2"/>
  </sheets>
  <externalReferences>
    <externalReference r:id="rId5"/>
  </externalReferences>
  <definedNames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 localSheetId="0">'[1]Sheet1 (3)'!#REF!</definedName>
    <definedName name="date.e">'[1]Sheet1 (3)'!#REF!</definedName>
    <definedName name="date_b" localSheetId="1">#REF!</definedName>
    <definedName name="date_b" localSheetId="0">#REF!</definedName>
    <definedName name="date_b">#REF!</definedName>
    <definedName name="date_e" localSheetId="1">'[1]Sheet1 (2)'!#REF!</definedName>
    <definedName name="date_e" localSheetId="0">'[1]Sheet1 (2)'!#REF!</definedName>
    <definedName name="date_e">'[1]Sheet1 (2)'!#REF!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0">'[1]Sheet1 (2)'!#REF!</definedName>
    <definedName name="lcz">'[1]Sheet1 (2)'!#REF!</definedName>
    <definedName name="name_cz" localSheetId="1">#REF!</definedName>
    <definedName name="name_cz" localSheetId="0">#REF!</definedName>
    <definedName name="name_cz">#REF!</definedName>
    <definedName name="name_period" localSheetId="1">#REF!</definedName>
    <definedName name="name_period" localSheetId="0">#REF!</definedName>
    <definedName name="name_period">#REF!</definedName>
    <definedName name="pyear" localSheetId="1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'січень-жовтень'!$A:$A</definedName>
    <definedName name="_xlnm.Print_Titles" localSheetId="0">'січень-лютий ОПЕРАТИВНО'!$A:$A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'січень-жовтень'!$A$2:$BP$37</definedName>
    <definedName name="_xlnm.Print_Area" localSheetId="0">'січень-лютий ОПЕРАТИВНО'!$A$1:$DB$36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<sst xmlns="http://schemas.openxmlformats.org/spreadsheetml/2006/main" count="247" uniqueCount="117">
  <si>
    <t>Продовження</t>
  </si>
  <si>
    <t>Усього мали статус протягом періоду, осіб</t>
  </si>
  <si>
    <t>з них отримали статус протягом звітного періоду, осіб</t>
  </si>
  <si>
    <t>у т.ч чисельність працевлаштованих безробітних за направленням СЗ, осіб</t>
  </si>
  <si>
    <t>у т.ч.</t>
  </si>
  <si>
    <t>рівень                         працевлаштування, %</t>
  </si>
  <si>
    <t>Чисельність безробітних,                                   які проходили профнавчання,                                осіб</t>
  </si>
  <si>
    <t>рівень працевлаштування після закінчення профнавчання, %</t>
  </si>
  <si>
    <t>Кількість виданих ваучерів</t>
  </si>
  <si>
    <t>Чисельність безробітних,                                   які проходили навчання в ЦПТО,                                                осіб</t>
  </si>
  <si>
    <t>рівень працевлаштування після закінчення навчання в ЦПТО, %</t>
  </si>
  <si>
    <t>Чисельність безробітних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</si>
  <si>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</si>
  <si>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Середня тривалість пошуку роботи, дні</t>
  </si>
  <si>
    <r>
      <t xml:space="preserve">Середня тривалість пошуку роботи </t>
    </r>
    <r>
      <rPr>
        <b/>
        <i/>
        <sz val="10"/>
        <rFont val="Times New Roman"/>
        <family val="1"/>
      </rPr>
      <t>(без урахування  терміну проходження профнавчання)</t>
    </r>
    <r>
      <rPr>
        <sz val="10"/>
        <rFont val="Times New Roman"/>
        <family val="1"/>
      </rPr>
      <t>, дні</t>
    </r>
  </si>
  <si>
    <t>Питова вага довготривали безробітних</t>
  </si>
  <si>
    <t xml:space="preserve">Питома вага безробітних,  знятих з реєстрації без працевлаштування                         </t>
  </si>
  <si>
    <t>Кількість вакансій, одиниць</t>
  </si>
  <si>
    <t>Кількість укомплектованих вакансій</t>
  </si>
  <si>
    <t>Рівень укомплектування вакансій,%</t>
  </si>
  <si>
    <t>Середня тривалість укомплектування вакансій, дні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</si>
  <si>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</si>
  <si>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</si>
  <si>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вакансій на кінець періоду, одиниць</t>
  </si>
  <si>
    <t>Кількість претендентів на 1 вакансію, осіб</t>
  </si>
  <si>
    <t>шляхом виплати одноразової допомоги по безробіттю, осіб</t>
  </si>
  <si>
    <t>за рахунок виплати компенсації роботодавцю у розмірі ЄВ, осіб</t>
  </si>
  <si>
    <t>Працевлаштування безробітних (в т.ч. самос, за направ, ЦПХ)</t>
  </si>
  <si>
    <t>у порівнянні з минулим роком</t>
  </si>
  <si>
    <t>різ-ниця</t>
  </si>
  <si>
    <t>Усього</t>
  </si>
  <si>
    <t>з них,                                      для укомплек-тування ДСЗ</t>
  </si>
  <si>
    <t xml:space="preserve"> + (-)</t>
  </si>
  <si>
    <t>%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</si>
  <si>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</si>
  <si>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</si>
  <si>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</si>
  <si>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</si>
  <si>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</si>
  <si>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</si>
  <si>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</si>
  <si>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</si>
  <si>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</si>
  <si>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</si>
  <si>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</si>
  <si>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</si>
  <si>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</si>
  <si>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х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</si>
  <si>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</si>
  <si>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</si>
  <si>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</si>
  <si>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</si>
  <si>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</si>
  <si>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</si>
  <si>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</si>
  <si>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</si>
  <si>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</si>
  <si>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</si>
  <si>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</si>
  <si>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</si>
  <si>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</si>
  <si>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</si>
  <si>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 4,1 р.</t>
  </si>
  <si>
    <t>у 7,6 р.</t>
  </si>
  <si>
    <t>у 2,3 р.</t>
  </si>
  <si>
    <t xml:space="preserve"> у січні-лютому 2015 - 2016 рр.</t>
  </si>
  <si>
    <t>Надання послуг державною службоюзайнятості</t>
  </si>
  <si>
    <t>Середній розмір допомоги по безробіттю у лютому,  грн.</t>
  </si>
  <si>
    <t xml:space="preserve"> -</t>
  </si>
  <si>
    <t xml:space="preserve">  -</t>
  </si>
  <si>
    <t>Всього отримали роботу                                        (у т.ч.самостійно), осіб</t>
  </si>
  <si>
    <t>у 314 р.</t>
  </si>
  <si>
    <t>у 34 р.</t>
  </si>
  <si>
    <t>у 3,9 р.</t>
  </si>
  <si>
    <t>Оперативна інформація</t>
  </si>
  <si>
    <t>різниця</t>
  </si>
  <si>
    <t>483 Нікопольський МРЦЗ</t>
  </si>
  <si>
    <t>485 Новомосковський МРЦЗ</t>
  </si>
  <si>
    <t>460 Кам'янський МЦЗ</t>
  </si>
  <si>
    <t>470 Криворізький МРЦЗ</t>
  </si>
  <si>
    <t>Працевлаштовано до набуття статусу безробітного, осіб</t>
  </si>
  <si>
    <t>Чисельність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</si>
  <si>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</si>
  <si>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з інших джерел</t>
  </si>
  <si>
    <t>Середній розмір заробітної плати у вакансіях, грн.</t>
  </si>
  <si>
    <t>Всього по області</t>
  </si>
  <si>
    <t>Надання послуг Дніпропетровською обласною службою зайнятості</t>
  </si>
  <si>
    <r>
      <t xml:space="preserve">Кількість осіб, охоплених профорієнтаційними послугами, </t>
    </r>
    <r>
      <rPr>
        <i/>
        <sz val="11"/>
        <rFont val="Times New Roman"/>
        <family val="1"/>
      </rPr>
      <t>осіб</t>
    </r>
  </si>
  <si>
    <t xml:space="preserve">з них, особи </t>
  </si>
  <si>
    <r>
      <t xml:space="preserve">які мали статус безробітного, </t>
    </r>
    <r>
      <rPr>
        <i/>
        <sz val="11"/>
        <rFont val="Times New Roman"/>
        <family val="1"/>
      </rPr>
      <t>осіб</t>
    </r>
  </si>
  <si>
    <t>які навчаються в навчальних закладах різних типів</t>
  </si>
  <si>
    <t>450 Дніпровський міський центр зайнятості</t>
  </si>
  <si>
    <t xml:space="preserve">480 Марганецька міська філія Дніпропетровського обласного центра зайнятості </t>
  </si>
  <si>
    <t>487 Покровська міська філія Дніпропетровського обласного центру зайнятості</t>
  </si>
  <si>
    <t>490 Павлоградський міськрайонний центр зайнятості</t>
  </si>
  <si>
    <t>488 Жовтоводська міська філія Дніпропетровського обласного центру зайнятості</t>
  </si>
  <si>
    <t>489 Синельниківська міськрайонна філія Дніпропетровського обласного центру зайнятості</t>
  </si>
  <si>
    <t>493 Вільногірська міська філія Дніпропетровського обласного центру зайнятості</t>
  </si>
  <si>
    <t>492 Першотравенська міська філія Дніпропетровського обласного центру зайнятості</t>
  </si>
  <si>
    <t>491 Тернівська міська філія Дніпропетровського обласного центру зайнятості</t>
  </si>
  <si>
    <t>402 Васильківська районна філія Дніпропетровського обласного центра зайнятості</t>
  </si>
  <si>
    <t>403 Верхньодніпровська районна філія Дніпропетровського обласного центру зайнятості</t>
  </si>
  <si>
    <t>404 Дніпровська районна філія Дніпропетровського обласного центру зайнятості</t>
  </si>
  <si>
    <t>407 Магдалинівська районна філія Дніпропетровського обласного центра зайнятості</t>
  </si>
  <si>
    <t>414 Покровська районна філія Дніпропетровського обласного центру зайнятості</t>
  </si>
  <si>
    <t>415 П'ятихатська районна філія Дніпропетровського обласного центру зайнятості</t>
  </si>
  <si>
    <t>417 Солонянська районна філія  Дніпропетровського обласного центру зайнятості</t>
  </si>
  <si>
    <t>420 Царичанська районна філія Дніпропетровського обласного центра зайнятості</t>
  </si>
  <si>
    <t>421 Широківська районна філія Дніпропетровського обласного центру зайнятості</t>
  </si>
  <si>
    <t>401 Апостолівський відділ Нікопольського МРЦЗ</t>
  </si>
  <si>
    <t>406 Криничанський відділ Кам'янського МЦЗ</t>
  </si>
  <si>
    <t>408 Межівський відділ Павлоградського МРЦЗ</t>
  </si>
  <si>
    <t>412 Петропавлівський відділ Павлоградського МРЦЗ</t>
  </si>
  <si>
    <t>419 Томаківський відділ Нікопольського МРЦЗ</t>
  </si>
  <si>
    <t>за формою 3-ПН</t>
  </si>
  <si>
    <t xml:space="preserve"> у січні -жовтні 2017 - 2018 рр.</t>
  </si>
  <si>
    <r>
      <t xml:space="preserve">Середній розмір допомоги по безробіттю у </t>
    </r>
    <r>
      <rPr>
        <sz val="11"/>
        <color indexed="12"/>
        <rFont val="Times New Roman"/>
        <family val="1"/>
      </rPr>
      <t>жовтні</t>
    </r>
    <r>
      <rPr>
        <sz val="11"/>
        <rFont val="Times New Roman"/>
        <family val="1"/>
      </rPr>
      <t>,  грн.</t>
    </r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</si>
</sst>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#,##0.0"/>
    <numFmt numFmtId="190" formatCode="_-* #,##0_р_._-;\-* #,##0_р_._-;_-* &quot;-&quot;_р_._-;_-@_-"/>
    <numFmt numFmtId="191" formatCode="_-* ###,0&quot;.&quot;00_р_._-;\-* ###,0&quot;.&quot;00_р_._-;_-* &quot;-&quot;??_р_._-;_-@_-"/>
    <numFmt numFmtId="192" formatCode="_(* ###,0&quot;.&quot;00_);_(* \(###,0&quot;.&quot;00\);_(* &quot;-&quot;??_);_(@_)"/>
    <numFmt numFmtId="193" formatCode="#,##0&quot;р.&quot;;\-#,##0&quot;р.&quot;"/>
    <numFmt numFmtId="194" formatCode="#,##0&quot;р.&quot;;[Red]\-#,##0&quot;р.&quot;"/>
    <numFmt numFmtId="195" formatCode="#,##0.00&quot;р.&quot;;\-#,##0.00&quot;р.&quot;"/>
    <numFmt numFmtId="196" formatCode="#,##0.00&quot;р.&quot;;[Red]\-#,##0.00&quot;р.&quot;"/>
    <numFmt numFmtId="197" formatCode="_-* #,##0&quot;р.&quot;_-;\-* #,##0&quot;р.&quot;_-;_-* &quot;-&quot;&quot;р.&quot;_-;_-@_-"/>
    <numFmt numFmtId="198" formatCode="_-* #,##0.00&quot;р.&quot;_-;\-* #,##0.00&quot;р.&quot;_-;_-* &quot;-&quot;??&quot;р.&quot;_-;_-@_-"/>
    <numFmt numFmtId="199" formatCode="_-* #,##0.00_р_._-;\-* #,##0.00_р_._-;_-* &quot;-&quot;??_р_._-;_-@_-"/>
    <numFmt numFmtId="200" formatCode="0&quot;.&quot;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name val="Helv"/>
      <family val="0"/>
    </font>
    <font>
      <b/>
      <i/>
      <u val="single"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2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 style="medium"/>
      <top/>
      <bottom style="thin"/>
    </border>
  </borders>
  <cellStyleXfs count="3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45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45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45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5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5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5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5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45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5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6" fillId="37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6" fillId="3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6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6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6" fillId="39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6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4" fillId="48" borderId="1" applyNumberFormat="0" applyAlignment="0" applyProtection="0"/>
    <xf numFmtId="0" fontId="34" fillId="49" borderId="1" applyNumberFormat="0" applyAlignment="0" applyProtection="0"/>
    <xf numFmtId="0" fontId="36" fillId="50" borderId="2" applyNumberFormat="0" applyAlignment="0" applyProtection="0"/>
    <xf numFmtId="0" fontId="36" fillId="51" borderId="2" applyNumberFormat="0" applyAlignment="0" applyProtection="0"/>
    <xf numFmtId="0" fontId="3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2" fillId="12" borderId="1" applyNumberFormat="0" applyAlignment="0" applyProtection="0"/>
    <xf numFmtId="0" fontId="32" fillId="13" borderId="1" applyNumberFormat="0" applyAlignment="0" applyProtection="0"/>
    <xf numFmtId="0" fontId="35" fillId="0" borderId="6" applyNumberFormat="0" applyFill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1" fillId="54" borderId="7" applyNumberFormat="0" applyFont="0" applyAlignment="0" applyProtection="0"/>
    <xf numFmtId="0" fontId="1" fillId="54" borderId="7" applyNumberFormat="0" applyFont="0" applyAlignment="0" applyProtection="0"/>
    <xf numFmtId="0" fontId="1" fillId="54" borderId="7" applyNumberFormat="0" applyFont="0" applyAlignment="0" applyProtection="0"/>
    <xf numFmtId="0" fontId="1" fillId="55" borderId="7" applyNumberFormat="0" applyAlignment="0" applyProtection="0"/>
    <xf numFmtId="0" fontId="1" fillId="54" borderId="7" applyNumberFormat="0" applyFont="0" applyAlignment="0" applyProtection="0"/>
    <xf numFmtId="0" fontId="33" fillId="48" borderId="8" applyNumberFormat="0" applyAlignment="0" applyProtection="0"/>
    <xf numFmtId="0" fontId="33" fillId="49" borderId="8" applyNumberFormat="0" applyAlignment="0" applyProtection="0"/>
    <xf numFmtId="0" fontId="25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46" fillId="56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6" fillId="57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6" fillId="58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6" fillId="59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6" fillId="60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6" fillId="61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32" fillId="12" borderId="1" applyNumberFormat="0" applyAlignment="0" applyProtection="0"/>
    <xf numFmtId="0" fontId="32" fillId="13" borderId="1" applyNumberFormat="0" applyAlignment="0" applyProtection="0"/>
    <xf numFmtId="0" fontId="47" fillId="62" borderId="10" applyNumberFormat="0" applyAlignment="0" applyProtection="0"/>
    <xf numFmtId="0" fontId="32" fillId="13" borderId="1" applyNumberFormat="0" applyAlignment="0" applyProtection="0"/>
    <xf numFmtId="0" fontId="48" fillId="63" borderId="11" applyNumberFormat="0" applyAlignment="0" applyProtection="0"/>
    <xf numFmtId="0" fontId="33" fillId="48" borderId="8" applyNumberFormat="0" applyAlignment="0" applyProtection="0"/>
    <xf numFmtId="0" fontId="33" fillId="49" borderId="8" applyNumberFormat="0" applyAlignment="0" applyProtection="0"/>
    <xf numFmtId="0" fontId="49" fillId="63" borderId="10" applyNumberFormat="0" applyAlignment="0" applyProtection="0"/>
    <xf numFmtId="0" fontId="34" fillId="48" borderId="1" applyNumberFormat="0" applyAlignment="0" applyProtection="0"/>
    <xf numFmtId="0" fontId="34" fillId="4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2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19" fillId="0" borderId="0">
      <alignment/>
      <protection/>
    </xf>
    <xf numFmtId="0" fontId="35" fillId="0" borderId="6" applyNumberFormat="0" applyFill="0" applyAlignment="0" applyProtection="0"/>
    <xf numFmtId="0" fontId="53" fillId="0" borderId="15" applyNumberFormat="0" applyFill="0" applyAlignment="0" applyProtection="0"/>
    <xf numFmtId="0" fontId="39" fillId="0" borderId="9" applyNumberFormat="0" applyFill="0" applyAlignment="0" applyProtection="0"/>
    <xf numFmtId="0" fontId="36" fillId="50" borderId="2" applyNumberFormat="0" applyAlignment="0" applyProtection="0"/>
    <xf numFmtId="0" fontId="36" fillId="51" borderId="2" applyNumberFormat="0" applyAlignment="0" applyProtection="0"/>
    <xf numFmtId="0" fontId="54" fillId="64" borderId="16" applyNumberFormat="0" applyAlignment="0" applyProtection="0"/>
    <xf numFmtId="0" fontId="36" fillId="51" borderId="2" applyNumberFormat="0" applyAlignment="0" applyProtection="0"/>
    <xf numFmtId="0" fontId="2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65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4" fillId="48" borderId="1" applyNumberFormat="0" applyAlignment="0" applyProtection="0"/>
    <xf numFmtId="0" fontId="34" fillId="49" borderId="1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39" fillId="0" borderId="9" applyNumberFormat="0" applyFill="0" applyAlignment="0" applyProtection="0"/>
    <xf numFmtId="0" fontId="57" fillId="66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5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67" borderId="17" applyNumberFormat="0" applyFont="0" applyAlignment="0" applyProtection="0"/>
    <xf numFmtId="0" fontId="1" fillId="54" borderId="7" applyNumberFormat="0" applyFont="0" applyAlignment="0" applyProtection="0"/>
    <xf numFmtId="0" fontId="1" fillId="54" borderId="7" applyNumberFormat="0" applyFont="0" applyAlignment="0" applyProtection="0"/>
    <xf numFmtId="0" fontId="1" fillId="55" borderId="7" applyNumberFormat="0" applyAlignment="0" applyProtection="0"/>
    <xf numFmtId="0" fontId="1" fillId="54" borderId="7" applyNumberFormat="0" applyFont="0" applyAlignment="0" applyProtection="0"/>
    <xf numFmtId="0" fontId="1" fillId="54" borderId="7" applyNumberFormat="0" applyFont="0" applyAlignment="0" applyProtection="0"/>
    <xf numFmtId="0" fontId="1" fillId="54" borderId="7" applyNumberFormat="0" applyFont="0" applyAlignment="0" applyProtection="0"/>
    <xf numFmtId="0" fontId="1" fillId="55" borderId="7" applyNumberFormat="0" applyAlignment="0" applyProtection="0"/>
    <xf numFmtId="0" fontId="1" fillId="54" borderId="7" applyNumberFormat="0" applyFont="0" applyAlignment="0" applyProtection="0"/>
    <xf numFmtId="9" fontId="0" fillId="0" borderId="0" applyFont="0" applyFill="0" applyBorder="0" applyAlignment="0" applyProtection="0"/>
    <xf numFmtId="0" fontId="33" fillId="48" borderId="8" applyNumberFormat="0" applyAlignment="0" applyProtection="0"/>
    <xf numFmtId="0" fontId="33" fillId="49" borderId="8" applyNumberFormat="0" applyAlignment="0" applyProtection="0"/>
    <xf numFmtId="0" fontId="59" fillId="0" borderId="18" applyNumberFormat="0" applyFill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23" fillId="0" borderId="0">
      <alignment/>
      <protection/>
    </xf>
    <xf numFmtId="0" fontId="19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1" fillId="68" borderId="0" applyNumberFormat="0" applyBorder="0" applyAlignment="0" applyProtection="0"/>
    <xf numFmtId="0" fontId="29" fillId="7" borderId="0" applyNumberFormat="0" applyBorder="0" applyAlignment="0" applyProtection="0"/>
  </cellStyleXfs>
  <cellXfs count="203">
    <xf numFmtId="0" fontId="0" fillId="0" borderId="0" xfId="0" applyAlignment="1">
      <alignment/>
    </xf>
    <xf numFmtId="1" fontId="2" fillId="0" borderId="0" xfId="305" applyNumberFormat="1" applyFont="1" applyFill="1" applyProtection="1">
      <alignment/>
      <protection locked="0"/>
    </xf>
    <xf numFmtId="1" fontId="3" fillId="0" borderId="0" xfId="305" applyNumberFormat="1" applyFont="1" applyFill="1" applyAlignment="1" applyProtection="1">
      <alignment/>
      <protection locked="0"/>
    </xf>
    <xf numFmtId="1" fontId="4" fillId="0" borderId="0" xfId="305" applyNumberFormat="1" applyFont="1" applyFill="1" applyProtection="1">
      <alignment/>
      <protection locked="0"/>
    </xf>
    <xf numFmtId="1" fontId="6" fillId="0" borderId="0" xfId="305" applyNumberFormat="1" applyFont="1" applyFill="1" applyAlignment="1" applyProtection="1">
      <alignment/>
      <protection locked="0"/>
    </xf>
    <xf numFmtId="1" fontId="7" fillId="0" borderId="0" xfId="305" applyNumberFormat="1" applyFont="1" applyFill="1" applyAlignment="1" applyProtection="1">
      <alignment/>
      <protection locked="0"/>
    </xf>
    <xf numFmtId="1" fontId="6" fillId="0" borderId="0" xfId="305" applyNumberFormat="1" applyFont="1" applyFill="1" applyAlignment="1" applyProtection="1">
      <alignment horizontal="center"/>
      <protection locked="0"/>
    </xf>
    <xf numFmtId="1" fontId="8" fillId="0" borderId="0" xfId="305" applyNumberFormat="1" applyFont="1" applyFill="1" applyAlignment="1" applyProtection="1">
      <alignment horizontal="center"/>
      <protection locked="0"/>
    </xf>
    <xf numFmtId="1" fontId="9" fillId="0" borderId="0" xfId="305" applyNumberFormat="1" applyFont="1" applyFill="1" applyAlignment="1" applyProtection="1">
      <alignment horizontal="right"/>
      <protection locked="0"/>
    </xf>
    <xf numFmtId="1" fontId="2" fillId="0" borderId="0" xfId="305" applyNumberFormat="1" applyFont="1" applyFill="1" applyAlignment="1" applyProtection="1">
      <alignment/>
      <protection locked="0"/>
    </xf>
    <xf numFmtId="1" fontId="10" fillId="0" borderId="0" xfId="305" applyNumberFormat="1" applyFont="1" applyFill="1" applyProtection="1">
      <alignment/>
      <protection locked="0"/>
    </xf>
    <xf numFmtId="1" fontId="6" fillId="0" borderId="19" xfId="305" applyNumberFormat="1" applyFont="1" applyFill="1" applyBorder="1" applyAlignment="1" applyProtection="1">
      <alignment/>
      <protection locked="0"/>
    </xf>
    <xf numFmtId="1" fontId="6" fillId="0" borderId="0" xfId="305" applyNumberFormat="1" applyFont="1" applyFill="1" applyBorder="1" applyAlignment="1" applyProtection="1">
      <alignment horizontal="center"/>
      <protection locked="0"/>
    </xf>
    <xf numFmtId="188" fontId="8" fillId="0" borderId="0" xfId="305" applyNumberFormat="1" applyFont="1" applyFill="1" applyBorder="1" applyAlignment="1" applyProtection="1">
      <alignment horizontal="center"/>
      <protection locked="0"/>
    </xf>
    <xf numFmtId="1" fontId="8" fillId="0" borderId="0" xfId="305" applyNumberFormat="1" applyFont="1" applyFill="1" applyBorder="1" applyAlignment="1" applyProtection="1">
      <alignment horizontal="center"/>
      <protection locked="0"/>
    </xf>
    <xf numFmtId="1" fontId="2" fillId="0" borderId="0" xfId="305" applyNumberFormat="1" applyFont="1" applyFill="1" applyBorder="1" applyProtection="1">
      <alignment/>
      <protection locked="0"/>
    </xf>
    <xf numFmtId="1" fontId="16" fillId="0" borderId="20" xfId="305" applyNumberFormat="1" applyFont="1" applyFill="1" applyBorder="1" applyAlignment="1" applyProtection="1">
      <alignment horizontal="center" vertical="center" wrapText="1"/>
      <protection/>
    </xf>
    <xf numFmtId="1" fontId="14" fillId="0" borderId="20" xfId="305" applyNumberFormat="1" applyFont="1" applyFill="1" applyBorder="1" applyAlignment="1" applyProtection="1">
      <alignment horizontal="center" vertical="center" wrapText="1"/>
      <protection/>
    </xf>
    <xf numFmtId="1" fontId="13" fillId="0" borderId="21" xfId="305" applyNumberFormat="1" applyFont="1" applyFill="1" applyBorder="1" applyAlignment="1" applyProtection="1">
      <alignment horizontal="center" vertical="center" wrapText="1"/>
      <protection/>
    </xf>
    <xf numFmtId="1" fontId="13" fillId="0" borderId="20" xfId="305" applyNumberFormat="1" applyFont="1" applyFill="1" applyBorder="1" applyAlignment="1" applyProtection="1">
      <alignment horizontal="center" vertical="center" wrapText="1"/>
      <protection/>
    </xf>
    <xf numFmtId="1" fontId="14" fillId="0" borderId="22" xfId="305" applyNumberFormat="1" applyFont="1" applyFill="1" applyBorder="1" applyAlignment="1" applyProtection="1">
      <alignment horizontal="center" vertical="center" wrapText="1"/>
      <protection/>
    </xf>
    <xf numFmtId="1" fontId="14" fillId="0" borderId="0" xfId="305" applyNumberFormat="1" applyFont="1" applyFill="1" applyProtection="1">
      <alignment/>
      <protection locked="0"/>
    </xf>
    <xf numFmtId="1" fontId="2" fillId="0" borderId="20" xfId="305" applyNumberFormat="1" applyFont="1" applyFill="1" applyBorder="1" applyAlignment="1" applyProtection="1">
      <alignment horizontal="center"/>
      <protection/>
    </xf>
    <xf numFmtId="1" fontId="17" fillId="0" borderId="20" xfId="305" applyNumberFormat="1" applyFont="1" applyFill="1" applyBorder="1" applyAlignment="1" applyProtection="1">
      <alignment horizontal="center" vertical="center"/>
      <protection locked="0"/>
    </xf>
    <xf numFmtId="188" fontId="13" fillId="0" borderId="20" xfId="305" applyNumberFormat="1" applyFont="1" applyFill="1" applyBorder="1" applyAlignment="1" applyProtection="1">
      <alignment horizontal="center" vertical="center"/>
      <protection locked="0"/>
    </xf>
    <xf numFmtId="1" fontId="13" fillId="0" borderId="20" xfId="305" applyNumberFormat="1" applyFont="1" applyFill="1" applyBorder="1" applyAlignment="1" applyProtection="1">
      <alignment horizontal="center" vertical="center"/>
      <protection locked="0"/>
    </xf>
    <xf numFmtId="3" fontId="13" fillId="0" borderId="20" xfId="305" applyNumberFormat="1" applyFont="1" applyFill="1" applyBorder="1" applyAlignment="1" applyProtection="1">
      <alignment horizontal="center" vertical="center"/>
      <protection locked="0"/>
    </xf>
    <xf numFmtId="188" fontId="13" fillId="0" borderId="20" xfId="305" applyNumberFormat="1" applyFont="1" applyFill="1" applyBorder="1" applyAlignment="1" applyProtection="1">
      <alignment horizontal="center" vertical="center" wrapText="1"/>
      <protection locked="0"/>
    </xf>
    <xf numFmtId="1" fontId="20" fillId="0" borderId="0" xfId="305" applyNumberFormat="1" applyFont="1" applyFill="1" applyAlignment="1" applyProtection="1">
      <alignment vertical="center"/>
      <protection locked="0"/>
    </xf>
    <xf numFmtId="3" fontId="8" fillId="0" borderId="20" xfId="305" applyNumberFormat="1" applyFont="1" applyFill="1" applyBorder="1" applyAlignment="1" applyProtection="1">
      <alignment horizontal="center" vertical="center"/>
      <protection locked="0"/>
    </xf>
    <xf numFmtId="189" fontId="8" fillId="0" borderId="20" xfId="305" applyNumberFormat="1" applyFont="1" applyFill="1" applyBorder="1" applyAlignment="1" applyProtection="1">
      <alignment horizontal="center" vertical="center"/>
      <protection locked="0"/>
    </xf>
    <xf numFmtId="1" fontId="8" fillId="0" borderId="20" xfId="305" applyNumberFormat="1" applyFont="1" applyFill="1" applyBorder="1" applyAlignment="1" applyProtection="1">
      <alignment horizontal="center" vertical="center"/>
      <protection locked="0"/>
    </xf>
    <xf numFmtId="188" fontId="8" fillId="0" borderId="20" xfId="305" applyNumberFormat="1" applyFont="1" applyFill="1" applyBorder="1" applyAlignment="1" applyProtection="1">
      <alignment horizontal="center" vertical="center"/>
      <protection locked="0"/>
    </xf>
    <xf numFmtId="189" fontId="13" fillId="0" borderId="20" xfId="305" applyNumberFormat="1" applyFont="1" applyFill="1" applyBorder="1" applyAlignment="1" applyProtection="1">
      <alignment horizontal="center" vertical="center"/>
      <protection locked="0"/>
    </xf>
    <xf numFmtId="1" fontId="13" fillId="0" borderId="20" xfId="306" applyNumberFormat="1" applyFont="1" applyFill="1" applyBorder="1" applyAlignment="1">
      <alignment horizontal="center" vertical="center" wrapText="1"/>
      <protection/>
    </xf>
    <xf numFmtId="1" fontId="20" fillId="0" borderId="20" xfId="305" applyNumberFormat="1" applyFont="1" applyFill="1" applyBorder="1" applyProtection="1">
      <alignment/>
      <protection locked="0"/>
    </xf>
    <xf numFmtId="3" fontId="2" fillId="0" borderId="20" xfId="305" applyNumberFormat="1" applyFont="1" applyFill="1" applyBorder="1" applyAlignment="1" applyProtection="1">
      <alignment horizontal="center" vertical="center"/>
      <protection locked="0"/>
    </xf>
    <xf numFmtId="1" fontId="2" fillId="0" borderId="20" xfId="305" applyNumberFormat="1" applyFont="1" applyFill="1" applyBorder="1" applyAlignment="1" applyProtection="1">
      <alignment horizontal="center" vertical="center"/>
      <protection locked="0"/>
    </xf>
    <xf numFmtId="188" fontId="11" fillId="0" borderId="20" xfId="305" applyNumberFormat="1" applyFont="1" applyFill="1" applyBorder="1" applyAlignment="1" applyProtection="1">
      <alignment horizontal="center" vertical="center"/>
      <protection locked="0"/>
    </xf>
    <xf numFmtId="188" fontId="2" fillId="0" borderId="20" xfId="305" applyNumberFormat="1" applyFont="1" applyFill="1" applyBorder="1" applyAlignment="1" applyProtection="1">
      <alignment horizontal="center" vertical="center"/>
      <protection locked="0"/>
    </xf>
    <xf numFmtId="0" fontId="2" fillId="0" borderId="20" xfId="0" applyNumberFormat="1" applyFont="1" applyFill="1" applyBorder="1" applyAlignment="1">
      <alignment horizontal="center" wrapText="1"/>
    </xf>
    <xf numFmtId="188" fontId="11" fillId="0" borderId="20" xfId="305" applyNumberFormat="1" applyFont="1" applyFill="1" applyBorder="1" applyAlignment="1" applyProtection="1">
      <alignment horizontal="center" vertical="center" wrapText="1"/>
      <protection locked="0"/>
    </xf>
    <xf numFmtId="3" fontId="2" fillId="0" borderId="21" xfId="306" applyNumberFormat="1" applyFont="1" applyFill="1" applyBorder="1" applyAlignment="1">
      <alignment horizontal="center" wrapText="1"/>
      <protection/>
    </xf>
    <xf numFmtId="3" fontId="2" fillId="0" borderId="20" xfId="306" applyNumberFormat="1" applyFont="1" applyFill="1" applyBorder="1" applyAlignment="1">
      <alignment horizontal="center" wrapText="1"/>
      <protection/>
    </xf>
    <xf numFmtId="1" fontId="2" fillId="0" borderId="20" xfId="0" applyNumberFormat="1" applyFont="1" applyFill="1" applyBorder="1" applyAlignment="1">
      <alignment horizontal="center" vertical="center"/>
    </xf>
    <xf numFmtId="3" fontId="8" fillId="0" borderId="20" xfId="305" applyNumberFormat="1" applyFont="1" applyFill="1" applyBorder="1" applyAlignment="1" applyProtection="1">
      <alignment horizontal="center"/>
      <protection locked="0"/>
    </xf>
    <xf numFmtId="1" fontId="2" fillId="0" borderId="20" xfId="306" applyNumberFormat="1" applyFont="1" applyFill="1" applyBorder="1" applyAlignment="1">
      <alignment horizontal="center" vertical="center" wrapText="1"/>
      <protection/>
    </xf>
    <xf numFmtId="188" fontId="8" fillId="0" borderId="20" xfId="305" applyNumberFormat="1" applyFont="1" applyFill="1" applyBorder="1" applyAlignment="1" applyProtection="1">
      <alignment horizontal="center" vertical="center" wrapText="1"/>
      <protection locked="0"/>
    </xf>
    <xf numFmtId="1" fontId="2" fillId="0" borderId="20" xfId="0" applyNumberFormat="1" applyFont="1" applyFill="1" applyBorder="1" applyAlignment="1">
      <alignment horizontal="center" wrapText="1"/>
    </xf>
    <xf numFmtId="1" fontId="20" fillId="0" borderId="20" xfId="305" applyNumberFormat="1" applyFont="1" applyFill="1" applyBorder="1" applyAlignment="1" applyProtection="1">
      <alignment vertical="center"/>
      <protection locked="0"/>
    </xf>
    <xf numFmtId="1" fontId="2" fillId="0" borderId="20" xfId="0" applyNumberFormat="1" applyFont="1" applyFill="1" applyBorder="1" applyAlignment="1">
      <alignment horizontal="center"/>
    </xf>
    <xf numFmtId="1" fontId="2" fillId="0" borderId="0" xfId="305" applyNumberFormat="1" applyFont="1" applyFill="1" applyBorder="1" applyAlignment="1" applyProtection="1">
      <alignment vertical="center"/>
      <protection locked="0"/>
    </xf>
    <xf numFmtId="1" fontId="20" fillId="0" borderId="20" xfId="305" applyNumberFormat="1" applyFont="1" applyFill="1" applyBorder="1" applyAlignment="1" applyProtection="1">
      <alignment horizontal="left"/>
      <protection locked="0"/>
    </xf>
    <xf numFmtId="1" fontId="20" fillId="0" borderId="0" xfId="305" applyNumberFormat="1" applyFont="1" applyFill="1" applyBorder="1" applyAlignment="1" applyProtection="1">
      <alignment horizontal="center" vertical="center"/>
      <protection locked="0"/>
    </xf>
    <xf numFmtId="1" fontId="21" fillId="0" borderId="0" xfId="305" applyNumberFormat="1" applyFont="1" applyFill="1" applyBorder="1" applyAlignment="1" applyProtection="1">
      <alignment vertical="center"/>
      <protection locked="0"/>
    </xf>
    <xf numFmtId="1" fontId="22" fillId="0" borderId="0" xfId="305" applyNumberFormat="1" applyFont="1" applyFill="1" applyBorder="1" applyProtection="1">
      <alignment/>
      <protection locked="0"/>
    </xf>
    <xf numFmtId="188" fontId="22" fillId="0" borderId="0" xfId="305" applyNumberFormat="1" applyFont="1" applyFill="1" applyBorder="1" applyProtection="1">
      <alignment/>
      <protection locked="0"/>
    </xf>
    <xf numFmtId="1" fontId="21" fillId="0" borderId="0" xfId="305" applyNumberFormat="1" applyFont="1" applyFill="1" applyBorder="1" applyProtection="1">
      <alignment/>
      <protection locked="0"/>
    </xf>
    <xf numFmtId="3" fontId="21" fillId="0" borderId="0" xfId="305" applyNumberFormat="1" applyFont="1" applyFill="1" applyBorder="1" applyProtection="1">
      <alignment/>
      <protection locked="0"/>
    </xf>
    <xf numFmtId="3" fontId="22" fillId="0" borderId="0" xfId="305" applyNumberFormat="1" applyFont="1" applyFill="1" applyBorder="1" applyProtection="1">
      <alignment/>
      <protection locked="0"/>
    </xf>
    <xf numFmtId="3" fontId="18" fillId="0" borderId="20" xfId="305" applyNumberFormat="1" applyFont="1" applyFill="1" applyBorder="1" applyAlignment="1" applyProtection="1">
      <alignment horizontal="center" vertical="center"/>
      <protection locked="0"/>
    </xf>
    <xf numFmtId="189" fontId="18" fillId="0" borderId="20" xfId="305" applyNumberFormat="1" applyFont="1" applyFill="1" applyBorder="1" applyAlignment="1" applyProtection="1">
      <alignment horizontal="center" vertical="center"/>
      <protection locked="0"/>
    </xf>
    <xf numFmtId="1" fontId="18" fillId="0" borderId="20" xfId="305" applyNumberFormat="1" applyFont="1" applyFill="1" applyBorder="1" applyAlignment="1" applyProtection="1">
      <alignment horizontal="center" vertical="center"/>
      <protection locked="0"/>
    </xf>
    <xf numFmtId="188" fontId="18" fillId="0" borderId="20" xfId="305" applyNumberFormat="1" applyFont="1" applyFill="1" applyBorder="1" applyAlignment="1" applyProtection="1">
      <alignment horizontal="center" vertical="center"/>
      <protection locked="0"/>
    </xf>
    <xf numFmtId="3" fontId="13" fillId="0" borderId="20" xfId="305" applyNumberFormat="1" applyFont="1" applyFill="1" applyBorder="1" applyAlignment="1" applyProtection="1">
      <alignment horizontal="center" vertical="center" wrapText="1"/>
      <protection/>
    </xf>
    <xf numFmtId="188" fontId="13" fillId="0" borderId="20" xfId="305" applyNumberFormat="1" applyFont="1" applyFill="1" applyBorder="1" applyAlignment="1" applyProtection="1">
      <alignment horizontal="center" vertical="center" wrapText="1"/>
      <protection/>
    </xf>
    <xf numFmtId="188" fontId="17" fillId="0" borderId="20" xfId="305" applyNumberFormat="1" applyFont="1" applyFill="1" applyBorder="1" applyAlignment="1" applyProtection="1">
      <alignment horizontal="center" vertical="center" wrapText="1"/>
      <protection locked="0"/>
    </xf>
    <xf numFmtId="3" fontId="13" fillId="0" borderId="21" xfId="305" applyNumberFormat="1" applyFont="1" applyFill="1" applyBorder="1" applyAlignment="1" applyProtection="1">
      <alignment horizontal="center" vertical="center"/>
      <protection locked="0"/>
    </xf>
    <xf numFmtId="189" fontId="2" fillId="0" borderId="20" xfId="0" applyNumberFormat="1" applyFont="1" applyFill="1" applyBorder="1" applyAlignment="1">
      <alignment horizontal="center" vertical="center"/>
    </xf>
    <xf numFmtId="188" fontId="14" fillId="0" borderId="20" xfId="305" applyNumberFormat="1" applyFont="1" applyFill="1" applyBorder="1" applyAlignment="1" applyProtection="1">
      <alignment horizontal="center" vertical="center"/>
      <protection locked="0"/>
    </xf>
    <xf numFmtId="1" fontId="2" fillId="69" borderId="23" xfId="305" applyNumberFormat="1" applyFont="1" applyFill="1" applyBorder="1" applyAlignment="1" applyProtection="1">
      <alignment horizontal="center" vertical="center" wrapText="1"/>
      <protection locked="0"/>
    </xf>
    <xf numFmtId="1" fontId="2" fillId="69" borderId="24" xfId="305" applyNumberFormat="1" applyFont="1" applyFill="1" applyBorder="1" applyAlignment="1" applyProtection="1">
      <alignment horizontal="center" vertical="center" wrapText="1"/>
      <protection locked="0"/>
    </xf>
    <xf numFmtId="1" fontId="2" fillId="69" borderId="25" xfId="305" applyNumberFormat="1" applyFont="1" applyFill="1" applyBorder="1" applyAlignment="1" applyProtection="1">
      <alignment horizontal="center" vertical="center" wrapText="1"/>
      <protection locked="0"/>
    </xf>
    <xf numFmtId="1" fontId="2" fillId="69" borderId="0" xfId="305" applyNumberFormat="1" applyFont="1" applyFill="1" applyBorder="1" applyAlignment="1" applyProtection="1">
      <alignment horizontal="center" vertical="center" wrapText="1"/>
      <protection locked="0"/>
    </xf>
    <xf numFmtId="1" fontId="2" fillId="69" borderId="26" xfId="305" applyNumberFormat="1" applyFont="1" applyFill="1" applyBorder="1" applyAlignment="1" applyProtection="1">
      <alignment horizontal="center" vertical="center" wrapText="1"/>
      <protection locked="0"/>
    </xf>
    <xf numFmtId="1" fontId="2" fillId="69" borderId="19" xfId="305" applyNumberFormat="1" applyFont="1" applyFill="1" applyBorder="1" applyAlignment="1" applyProtection="1">
      <alignment horizontal="center" vertical="center" wrapText="1"/>
      <protection locked="0"/>
    </xf>
    <xf numFmtId="1" fontId="2" fillId="69" borderId="27" xfId="305" applyNumberFormat="1" applyFont="1" applyFill="1" applyBorder="1" applyAlignment="1" applyProtection="1">
      <alignment horizontal="center" vertical="center" wrapText="1"/>
      <protection locked="0"/>
    </xf>
    <xf numFmtId="1" fontId="2" fillId="69" borderId="28" xfId="305" applyNumberFormat="1" applyFont="1" applyFill="1" applyBorder="1" applyAlignment="1" applyProtection="1">
      <alignment horizontal="center" vertical="center" wrapText="1"/>
      <protection locked="0"/>
    </xf>
    <xf numFmtId="1" fontId="2" fillId="69" borderId="21" xfId="305" applyNumberFormat="1" applyFont="1" applyFill="1" applyBorder="1" applyAlignment="1" applyProtection="1">
      <alignment horizontal="center" vertical="center" wrapText="1"/>
      <protection locked="0"/>
    </xf>
    <xf numFmtId="1" fontId="2" fillId="69" borderId="20" xfId="305" applyNumberFormat="1" applyFont="1" applyFill="1" applyBorder="1" applyAlignment="1" applyProtection="1">
      <alignment horizontal="center" vertical="center" wrapText="1"/>
      <protection locked="0"/>
    </xf>
    <xf numFmtId="1" fontId="2" fillId="69" borderId="20" xfId="305" applyNumberFormat="1" applyFont="1" applyFill="1" applyBorder="1" applyAlignment="1" applyProtection="1">
      <alignment horizontal="center"/>
      <protection/>
    </xf>
    <xf numFmtId="1" fontId="2" fillId="18" borderId="26" xfId="305" applyNumberFormat="1" applyFont="1" applyFill="1" applyBorder="1" applyAlignment="1" applyProtection="1">
      <alignment horizontal="center" vertical="center" wrapText="1"/>
      <protection locked="0"/>
    </xf>
    <xf numFmtId="1" fontId="2" fillId="18" borderId="29" xfId="305" applyNumberFormat="1" applyFont="1" applyFill="1" applyBorder="1" applyAlignment="1" applyProtection="1">
      <alignment horizontal="center" vertical="center" wrapText="1"/>
      <protection locked="0"/>
    </xf>
    <xf numFmtId="1" fontId="2" fillId="18" borderId="28" xfId="305" applyNumberFormat="1" applyFont="1" applyFill="1" applyBorder="1" applyAlignment="1" applyProtection="1">
      <alignment horizontal="center" vertical="center" wrapText="1"/>
      <protection locked="0"/>
    </xf>
    <xf numFmtId="1" fontId="2" fillId="18" borderId="30" xfId="305" applyNumberFormat="1" applyFont="1" applyFill="1" applyBorder="1" applyAlignment="1" applyProtection="1">
      <alignment horizontal="center" vertical="center" wrapText="1"/>
      <protection locked="0"/>
    </xf>
    <xf numFmtId="1" fontId="2" fillId="18" borderId="20" xfId="305" applyNumberFormat="1" applyFont="1" applyFill="1" applyBorder="1" applyAlignment="1" applyProtection="1">
      <alignment horizontal="center" vertical="center" wrapText="1"/>
      <protection locked="0"/>
    </xf>
    <xf numFmtId="1" fontId="2" fillId="18" borderId="20" xfId="305" applyNumberFormat="1" applyFont="1" applyFill="1" applyBorder="1" applyAlignment="1" applyProtection="1">
      <alignment horizontal="center"/>
      <protection/>
    </xf>
    <xf numFmtId="1" fontId="2" fillId="18" borderId="31" xfId="305" applyNumberFormat="1" applyFont="1" applyFill="1" applyBorder="1" applyAlignment="1" applyProtection="1">
      <alignment horizontal="center" vertical="center" wrapText="1"/>
      <protection locked="0"/>
    </xf>
    <xf numFmtId="1" fontId="2" fillId="18" borderId="32" xfId="305" applyNumberFormat="1" applyFont="1" applyFill="1" applyBorder="1" applyAlignment="1" applyProtection="1">
      <alignment horizontal="center" vertical="center" wrapText="1"/>
      <protection locked="0"/>
    </xf>
    <xf numFmtId="1" fontId="2" fillId="18" borderId="25" xfId="305" applyNumberFormat="1" applyFont="1" applyFill="1" applyBorder="1" applyAlignment="1" applyProtection="1">
      <alignment horizontal="center" vertical="center" wrapText="1"/>
      <protection locked="0"/>
    </xf>
    <xf numFmtId="1" fontId="2" fillId="18" borderId="33" xfId="305" applyNumberFormat="1" applyFont="1" applyFill="1" applyBorder="1" applyAlignment="1" applyProtection="1">
      <alignment horizontal="center" vertical="center" wrapText="1"/>
      <protection locked="0"/>
    </xf>
    <xf numFmtId="188" fontId="18" fillId="35" borderId="20" xfId="305" applyNumberFormat="1" applyFont="1" applyFill="1" applyBorder="1" applyAlignment="1" applyProtection="1">
      <alignment horizontal="center" vertical="center"/>
      <protection locked="0"/>
    </xf>
    <xf numFmtId="1" fontId="18" fillId="35" borderId="20" xfId="305" applyNumberFormat="1" applyFont="1" applyFill="1" applyBorder="1" applyAlignment="1" applyProtection="1">
      <alignment horizontal="center" vertical="center"/>
      <protection locked="0"/>
    </xf>
    <xf numFmtId="188" fontId="8" fillId="35" borderId="20" xfId="305" applyNumberFormat="1" applyFont="1" applyFill="1" applyBorder="1" applyAlignment="1" applyProtection="1">
      <alignment horizontal="center" vertical="center"/>
      <protection locked="0"/>
    </xf>
    <xf numFmtId="1" fontId="8" fillId="35" borderId="20" xfId="305" applyNumberFormat="1" applyFont="1" applyFill="1" applyBorder="1" applyAlignment="1" applyProtection="1">
      <alignment horizontal="center" vertical="center"/>
      <protection locked="0"/>
    </xf>
    <xf numFmtId="188" fontId="13" fillId="35" borderId="20" xfId="305" applyNumberFormat="1" applyFont="1" applyFill="1" applyBorder="1" applyAlignment="1" applyProtection="1">
      <alignment horizontal="center" vertical="center"/>
      <protection locked="0"/>
    </xf>
    <xf numFmtId="3" fontId="13" fillId="35" borderId="20" xfId="305" applyNumberFormat="1" applyFont="1" applyFill="1" applyBorder="1" applyAlignment="1" applyProtection="1">
      <alignment horizontal="center" vertical="center"/>
      <protection locked="0"/>
    </xf>
    <xf numFmtId="3" fontId="8" fillId="35" borderId="20" xfId="305" applyNumberFormat="1" applyFont="1" applyFill="1" applyBorder="1" applyAlignment="1" applyProtection="1">
      <alignment horizontal="center" vertical="center"/>
      <protection locked="0"/>
    </xf>
    <xf numFmtId="189" fontId="8" fillId="35" borderId="20" xfId="305" applyNumberFormat="1" applyFont="1" applyFill="1" applyBorder="1" applyAlignment="1" applyProtection="1">
      <alignment horizontal="center" vertical="center"/>
      <protection locked="0"/>
    </xf>
    <xf numFmtId="1" fontId="13" fillId="35" borderId="20" xfId="305" applyNumberFormat="1" applyFont="1" applyFill="1" applyBorder="1" applyAlignment="1" applyProtection="1">
      <alignment horizontal="center" vertical="center"/>
      <protection locked="0"/>
    </xf>
    <xf numFmtId="189" fontId="13" fillId="35" borderId="20" xfId="305" applyNumberFormat="1" applyFont="1" applyFill="1" applyBorder="1" applyAlignment="1" applyProtection="1">
      <alignment horizontal="center" vertical="center"/>
      <protection locked="0"/>
    </xf>
    <xf numFmtId="1" fontId="17" fillId="35" borderId="20" xfId="305" applyNumberFormat="1" applyFont="1" applyFill="1" applyBorder="1" applyAlignment="1" applyProtection="1">
      <alignment horizontal="center" vertical="center"/>
      <protection locked="0"/>
    </xf>
    <xf numFmtId="3" fontId="18" fillId="35" borderId="20" xfId="305" applyNumberFormat="1" applyFont="1" applyFill="1" applyBorder="1" applyAlignment="1" applyProtection="1">
      <alignment horizontal="center" vertical="center"/>
      <protection locked="0"/>
    </xf>
    <xf numFmtId="188" fontId="2" fillId="35" borderId="20" xfId="305" applyNumberFormat="1" applyFont="1" applyFill="1" applyBorder="1" applyAlignment="1" applyProtection="1">
      <alignment horizontal="center" vertical="center"/>
      <protection locked="0"/>
    </xf>
    <xf numFmtId="189" fontId="18" fillId="35" borderId="20" xfId="305" applyNumberFormat="1" applyFont="1" applyFill="1" applyBorder="1" applyAlignment="1" applyProtection="1">
      <alignment horizontal="center" vertical="center"/>
      <protection locked="0"/>
    </xf>
    <xf numFmtId="1" fontId="5" fillId="0" borderId="0" xfId="305" applyNumberFormat="1" applyFont="1" applyFill="1" applyAlignment="1" applyProtection="1">
      <alignment/>
      <protection locked="0"/>
    </xf>
    <xf numFmtId="1" fontId="5" fillId="0" borderId="19" xfId="305" applyNumberFormat="1" applyFont="1" applyFill="1" applyBorder="1" applyAlignment="1" applyProtection="1">
      <alignment/>
      <protection locked="0"/>
    </xf>
    <xf numFmtId="3" fontId="10" fillId="0" borderId="20" xfId="305" applyNumberFormat="1" applyFont="1" applyFill="1" applyBorder="1" applyAlignment="1" applyProtection="1">
      <alignment horizontal="center" vertical="center"/>
      <protection locked="0"/>
    </xf>
    <xf numFmtId="189" fontId="10" fillId="0" borderId="20" xfId="305" applyNumberFormat="1" applyFont="1" applyFill="1" applyBorder="1" applyAlignment="1" applyProtection="1">
      <alignment horizontal="center" vertical="center"/>
      <protection locked="0"/>
    </xf>
    <xf numFmtId="1" fontId="10" fillId="0" borderId="20" xfId="305" applyNumberFormat="1" applyFont="1" applyFill="1" applyBorder="1" applyAlignment="1" applyProtection="1">
      <alignment horizontal="center" vertical="center"/>
      <protection locked="0"/>
    </xf>
    <xf numFmtId="188" fontId="10" fillId="0" borderId="20" xfId="305" applyNumberFormat="1" applyFont="1" applyFill="1" applyBorder="1" applyAlignment="1" applyProtection="1">
      <alignment horizontal="center" vertical="center"/>
      <protection locked="0"/>
    </xf>
    <xf numFmtId="1" fontId="10" fillId="0" borderId="20" xfId="305" applyNumberFormat="1" applyFont="1" applyFill="1" applyBorder="1" applyAlignment="1" applyProtection="1">
      <alignment horizontal="center" vertical="center" wrapText="1"/>
      <protection/>
    </xf>
    <xf numFmtId="188" fontId="10" fillId="0" borderId="20" xfId="305" applyNumberFormat="1" applyFont="1" applyFill="1" applyBorder="1" applyAlignment="1" applyProtection="1">
      <alignment horizontal="center" vertical="center" wrapText="1"/>
      <protection locked="0"/>
    </xf>
    <xf numFmtId="1" fontId="42" fillId="0" borderId="20" xfId="305" applyNumberFormat="1" applyFont="1" applyFill="1" applyBorder="1" applyAlignment="1" applyProtection="1">
      <alignment horizontal="center" vertical="center" wrapText="1"/>
      <protection locked="0"/>
    </xf>
    <xf numFmtId="1" fontId="10" fillId="0" borderId="20" xfId="305" applyNumberFormat="1" applyFont="1" applyFill="1" applyBorder="1" applyAlignment="1" applyProtection="1">
      <alignment horizontal="center" vertical="center" wrapText="1"/>
      <protection locked="0"/>
    </xf>
    <xf numFmtId="3" fontId="10" fillId="0" borderId="21" xfId="305" applyNumberFormat="1" applyFont="1" applyFill="1" applyBorder="1" applyAlignment="1" applyProtection="1">
      <alignment horizontal="center" vertical="center"/>
      <protection locked="0"/>
    </xf>
    <xf numFmtId="3" fontId="42" fillId="0" borderId="20" xfId="305" applyNumberFormat="1" applyFont="1" applyFill="1" applyBorder="1" applyAlignment="1" applyProtection="1">
      <alignment horizontal="center" vertical="center"/>
      <protection locked="0"/>
    </xf>
    <xf numFmtId="189" fontId="42" fillId="0" borderId="20" xfId="305" applyNumberFormat="1" applyFont="1" applyFill="1" applyBorder="1" applyAlignment="1" applyProtection="1">
      <alignment horizontal="center" vertical="center"/>
      <protection locked="0"/>
    </xf>
    <xf numFmtId="1" fontId="42" fillId="0" borderId="20" xfId="305" applyNumberFormat="1" applyFont="1" applyFill="1" applyBorder="1" applyAlignment="1" applyProtection="1">
      <alignment horizontal="center" vertical="center"/>
      <protection locked="0"/>
    </xf>
    <xf numFmtId="1" fontId="42" fillId="0" borderId="20" xfId="0" applyNumberFormat="1" applyFont="1" applyFill="1" applyBorder="1" applyAlignment="1">
      <alignment horizontal="center" wrapText="1"/>
    </xf>
    <xf numFmtId="3" fontId="42" fillId="0" borderId="21" xfId="306" applyNumberFormat="1" applyFont="1" applyFill="1" applyBorder="1" applyAlignment="1">
      <alignment horizontal="center" wrapText="1"/>
      <protection/>
    </xf>
    <xf numFmtId="3" fontId="10" fillId="0" borderId="20" xfId="305" applyNumberFormat="1" applyFont="1" applyFill="1" applyBorder="1" applyAlignment="1" applyProtection="1">
      <alignment horizontal="center"/>
      <protection locked="0"/>
    </xf>
    <xf numFmtId="1" fontId="42" fillId="0" borderId="20" xfId="305" applyNumberFormat="1" applyFont="1" applyFill="1" applyBorder="1" applyAlignment="1" applyProtection="1">
      <alignment horizontal="center"/>
      <protection locked="0"/>
    </xf>
    <xf numFmtId="189" fontId="10" fillId="0" borderId="34" xfId="305" applyNumberFormat="1" applyFont="1" applyFill="1" applyBorder="1" applyAlignment="1" applyProtection="1">
      <alignment horizontal="center" vertical="center"/>
      <protection locked="0"/>
    </xf>
    <xf numFmtId="1" fontId="10" fillId="0" borderId="34" xfId="305" applyNumberFormat="1" applyFont="1" applyFill="1" applyBorder="1" applyAlignment="1" applyProtection="1">
      <alignment horizontal="center" vertical="center"/>
      <protection locked="0"/>
    </xf>
    <xf numFmtId="3" fontId="10" fillId="0" borderId="34" xfId="305" applyNumberFormat="1" applyFont="1" applyFill="1" applyBorder="1" applyAlignment="1" applyProtection="1">
      <alignment horizontal="center" vertical="center"/>
      <protection locked="0"/>
    </xf>
    <xf numFmtId="3" fontId="42" fillId="0" borderId="34" xfId="305" applyNumberFormat="1" applyFont="1" applyFill="1" applyBorder="1" applyAlignment="1" applyProtection="1">
      <alignment horizontal="center" vertical="center"/>
      <protection locked="0"/>
    </xf>
    <xf numFmtId="188" fontId="10" fillId="0" borderId="34" xfId="305" applyNumberFormat="1" applyFont="1" applyFill="1" applyBorder="1" applyAlignment="1" applyProtection="1">
      <alignment horizontal="center" vertical="center"/>
      <protection locked="0"/>
    </xf>
    <xf numFmtId="1" fontId="10" fillId="0" borderId="20" xfId="305" applyNumberFormat="1" applyFont="1" applyFill="1" applyBorder="1" applyAlignment="1" applyProtection="1">
      <alignment horizontal="center"/>
      <protection locked="0"/>
    </xf>
    <xf numFmtId="1" fontId="42" fillId="0" borderId="21" xfId="305" applyNumberFormat="1" applyFont="1" applyFill="1" applyBorder="1" applyAlignment="1" applyProtection="1">
      <alignment horizontal="center"/>
      <protection locked="0"/>
    </xf>
    <xf numFmtId="3" fontId="42" fillId="0" borderId="20" xfId="305" applyNumberFormat="1" applyFont="1" applyFill="1" applyBorder="1" applyAlignment="1" applyProtection="1">
      <alignment horizontal="center"/>
      <protection locked="0"/>
    </xf>
    <xf numFmtId="3" fontId="10" fillId="0" borderId="34" xfId="305" applyNumberFormat="1" applyFont="1" applyFill="1" applyBorder="1" applyAlignment="1" applyProtection="1">
      <alignment horizontal="center"/>
      <protection locked="0"/>
    </xf>
    <xf numFmtId="0" fontId="13" fillId="0" borderId="20" xfId="0" applyFont="1" applyFill="1" applyBorder="1" applyAlignment="1">
      <alignment horizontal="left" vertical="center"/>
    </xf>
    <xf numFmtId="1" fontId="11" fillId="0" borderId="20" xfId="305" applyNumberFormat="1" applyFont="1" applyFill="1" applyBorder="1" applyAlignment="1" applyProtection="1">
      <alignment horizontal="center" vertical="center" wrapText="1"/>
      <protection/>
    </xf>
    <xf numFmtId="0" fontId="44" fillId="0" borderId="35" xfId="305" applyFont="1" applyFill="1" applyBorder="1" applyAlignment="1" applyProtection="1">
      <alignment horizontal="left"/>
      <protection locked="0"/>
    </xf>
    <xf numFmtId="1" fontId="44" fillId="0" borderId="20" xfId="305" applyNumberFormat="1" applyFont="1" applyFill="1" applyBorder="1" applyProtection="1">
      <alignment/>
      <protection locked="0"/>
    </xf>
    <xf numFmtId="1" fontId="15" fillId="0" borderId="20" xfId="305" applyNumberFormat="1" applyFont="1" applyFill="1" applyBorder="1" applyAlignment="1" applyProtection="1">
      <alignment horizontal="center" vertical="center" wrapText="1"/>
      <protection/>
    </xf>
    <xf numFmtId="1" fontId="13" fillId="0" borderId="20" xfId="305" applyNumberFormat="1" applyFont="1" applyFill="1" applyBorder="1" applyAlignment="1" applyProtection="1">
      <alignment horizontal="center" vertical="center" wrapText="1"/>
      <protection/>
    </xf>
    <xf numFmtId="1" fontId="14" fillId="0" borderId="20" xfId="305" applyNumberFormat="1" applyFont="1" applyFill="1" applyBorder="1" applyAlignment="1" applyProtection="1">
      <alignment horizontal="center" vertical="center" wrapText="1"/>
      <protection/>
    </xf>
    <xf numFmtId="1" fontId="13" fillId="0" borderId="34" xfId="305" applyNumberFormat="1" applyFont="1" applyFill="1" applyBorder="1" applyAlignment="1" applyProtection="1">
      <alignment horizontal="center" vertical="center" wrapText="1"/>
      <protection/>
    </xf>
    <xf numFmtId="1" fontId="13" fillId="0" borderId="22" xfId="305" applyNumberFormat="1" applyFont="1" applyFill="1" applyBorder="1" applyAlignment="1" applyProtection="1">
      <alignment horizontal="center" vertical="center" wrapText="1"/>
      <protection/>
    </xf>
    <xf numFmtId="1" fontId="2" fillId="0" borderId="34" xfId="305" applyNumberFormat="1" applyFont="1" applyFill="1" applyBorder="1" applyAlignment="1" applyProtection="1">
      <alignment horizontal="center" vertical="center"/>
      <protection locked="0"/>
    </xf>
    <xf numFmtId="1" fontId="2" fillId="0" borderId="22" xfId="305" applyNumberFormat="1" applyFont="1" applyFill="1" applyBorder="1" applyAlignment="1" applyProtection="1">
      <alignment horizontal="center" vertical="center"/>
      <protection locked="0"/>
    </xf>
    <xf numFmtId="1" fontId="2" fillId="0" borderId="34" xfId="305" applyNumberFormat="1" applyFont="1" applyFill="1" applyBorder="1" applyAlignment="1" applyProtection="1">
      <alignment horizontal="center" vertical="center" wrapText="1"/>
      <protection/>
    </xf>
    <xf numFmtId="1" fontId="2" fillId="0" borderId="22" xfId="305" applyNumberFormat="1" applyFont="1" applyFill="1" applyBorder="1" applyAlignment="1" applyProtection="1">
      <alignment horizontal="center" vertical="center" wrapText="1"/>
      <protection/>
    </xf>
    <xf numFmtId="1" fontId="11" fillId="0" borderId="20" xfId="305" applyNumberFormat="1" applyFont="1" applyFill="1" applyBorder="1" applyAlignment="1" applyProtection="1">
      <alignment horizontal="center" vertical="center" wrapText="1"/>
      <protection/>
    </xf>
    <xf numFmtId="1" fontId="11" fillId="0" borderId="34" xfId="305" applyNumberFormat="1" applyFont="1" applyFill="1" applyBorder="1" applyAlignment="1" applyProtection="1">
      <alignment horizontal="center" vertical="center" wrapText="1"/>
      <protection/>
    </xf>
    <xf numFmtId="1" fontId="11" fillId="0" borderId="22" xfId="305" applyNumberFormat="1" applyFont="1" applyFill="1" applyBorder="1" applyAlignment="1" applyProtection="1">
      <alignment horizontal="center" vertical="center" wrapText="1"/>
      <protection/>
    </xf>
    <xf numFmtId="1" fontId="2" fillId="0" borderId="20" xfId="305" applyNumberFormat="1" applyFont="1" applyFill="1" applyBorder="1" applyAlignment="1" applyProtection="1">
      <alignment horizontal="center" vertical="center" wrapText="1"/>
      <protection locked="0"/>
    </xf>
    <xf numFmtId="1" fontId="14" fillId="0" borderId="27" xfId="305" applyNumberFormat="1" applyFont="1" applyFill="1" applyBorder="1" applyAlignment="1" applyProtection="1">
      <alignment horizontal="center" vertical="center" wrapText="1"/>
      <protection/>
    </xf>
    <xf numFmtId="1" fontId="14" fillId="0" borderId="21" xfId="305" applyNumberFormat="1" applyFont="1" applyFill="1" applyBorder="1" applyAlignment="1" applyProtection="1">
      <alignment horizontal="center" vertical="center" wrapText="1"/>
      <protection/>
    </xf>
    <xf numFmtId="1" fontId="11" fillId="22" borderId="36" xfId="305" applyNumberFormat="1" applyFont="1" applyFill="1" applyBorder="1" applyAlignment="1" applyProtection="1">
      <alignment horizontal="center" vertical="center" wrapText="1"/>
      <protection/>
    </xf>
    <xf numFmtId="1" fontId="11" fillId="22" borderId="37" xfId="305" applyNumberFormat="1" applyFont="1" applyFill="1" applyBorder="1" applyAlignment="1" applyProtection="1">
      <alignment horizontal="center" vertical="center" wrapText="1"/>
      <protection/>
    </xf>
    <xf numFmtId="1" fontId="11" fillId="22" borderId="38" xfId="305" applyNumberFormat="1" applyFont="1" applyFill="1" applyBorder="1" applyAlignment="1" applyProtection="1">
      <alignment horizontal="center" vertical="center" wrapText="1"/>
      <protection/>
    </xf>
    <xf numFmtId="1" fontId="11" fillId="22" borderId="26" xfId="305" applyNumberFormat="1" applyFont="1" applyFill="1" applyBorder="1" applyAlignment="1" applyProtection="1">
      <alignment horizontal="center" vertical="center" wrapText="1"/>
      <protection/>
    </xf>
    <xf numFmtId="1" fontId="11" fillId="22" borderId="0" xfId="305" applyNumberFormat="1" applyFont="1" applyFill="1" applyBorder="1" applyAlignment="1" applyProtection="1">
      <alignment horizontal="center" vertical="center" wrapText="1"/>
      <protection/>
    </xf>
    <xf numFmtId="1" fontId="11" fillId="22" borderId="39" xfId="305" applyNumberFormat="1" applyFont="1" applyFill="1" applyBorder="1" applyAlignment="1" applyProtection="1">
      <alignment horizontal="center" vertical="center" wrapText="1"/>
      <protection/>
    </xf>
    <xf numFmtId="1" fontId="11" fillId="22" borderId="23" xfId="305" applyNumberFormat="1" applyFont="1" applyFill="1" applyBorder="1" applyAlignment="1" applyProtection="1">
      <alignment horizontal="center" vertical="center" wrapText="1"/>
      <protection/>
    </xf>
    <xf numFmtId="1" fontId="11" fillId="22" borderId="19" xfId="305" applyNumberFormat="1" applyFont="1" applyFill="1" applyBorder="1" applyAlignment="1" applyProtection="1">
      <alignment horizontal="center" vertical="center" wrapText="1"/>
      <protection/>
    </xf>
    <xf numFmtId="1" fontId="11" fillId="22" borderId="40" xfId="305" applyNumberFormat="1" applyFont="1" applyFill="1" applyBorder="1" applyAlignment="1" applyProtection="1">
      <alignment horizontal="center" vertical="center" wrapText="1"/>
      <protection/>
    </xf>
    <xf numFmtId="1" fontId="2" fillId="0" borderId="36" xfId="305" applyNumberFormat="1" applyFont="1" applyFill="1" applyBorder="1" applyAlignment="1" applyProtection="1">
      <alignment horizontal="center" vertical="center" wrapText="1"/>
      <protection/>
    </xf>
    <xf numFmtId="1" fontId="2" fillId="0" borderId="37" xfId="305" applyNumberFormat="1" applyFont="1" applyFill="1" applyBorder="1" applyAlignment="1" applyProtection="1">
      <alignment horizontal="center" vertical="center" wrapText="1"/>
      <protection/>
    </xf>
    <xf numFmtId="1" fontId="2" fillId="0" borderId="38" xfId="305" applyNumberFormat="1" applyFont="1" applyFill="1" applyBorder="1" applyAlignment="1" applyProtection="1">
      <alignment horizontal="center" vertical="center" wrapText="1"/>
      <protection/>
    </xf>
    <xf numFmtId="1" fontId="2" fillId="0" borderId="26" xfId="305" applyNumberFormat="1" applyFont="1" applyFill="1" applyBorder="1" applyAlignment="1" applyProtection="1">
      <alignment horizontal="center" vertical="center" wrapText="1"/>
      <protection/>
    </xf>
    <xf numFmtId="1" fontId="2" fillId="0" borderId="0" xfId="305" applyNumberFormat="1" applyFont="1" applyFill="1" applyBorder="1" applyAlignment="1" applyProtection="1">
      <alignment horizontal="center" vertical="center" wrapText="1"/>
      <protection/>
    </xf>
    <xf numFmtId="1" fontId="2" fillId="0" borderId="39" xfId="305" applyNumberFormat="1" applyFont="1" applyFill="1" applyBorder="1" applyAlignment="1" applyProtection="1">
      <alignment horizontal="center" vertical="center" wrapText="1"/>
      <protection/>
    </xf>
    <xf numFmtId="1" fontId="2" fillId="0" borderId="23" xfId="305" applyNumberFormat="1" applyFont="1" applyFill="1" applyBorder="1" applyAlignment="1" applyProtection="1">
      <alignment horizontal="center" vertical="center" wrapText="1"/>
      <protection/>
    </xf>
    <xf numFmtId="1" fontId="2" fillId="0" borderId="19" xfId="305" applyNumberFormat="1" applyFont="1" applyFill="1" applyBorder="1" applyAlignment="1" applyProtection="1">
      <alignment horizontal="center" vertical="center" wrapText="1"/>
      <protection/>
    </xf>
    <xf numFmtId="1" fontId="2" fillId="0" borderId="40" xfId="305" applyNumberFormat="1" applyFont="1" applyFill="1" applyBorder="1" applyAlignment="1" applyProtection="1">
      <alignment horizontal="center" vertical="center" wrapText="1"/>
      <protection/>
    </xf>
    <xf numFmtId="1" fontId="11" fillId="0" borderId="36" xfId="305" applyNumberFormat="1" applyFont="1" applyFill="1" applyBorder="1" applyAlignment="1" applyProtection="1">
      <alignment horizontal="center" vertical="center" wrapText="1"/>
      <protection/>
    </xf>
    <xf numFmtId="1" fontId="11" fillId="0" borderId="37" xfId="305" applyNumberFormat="1" applyFont="1" applyFill="1" applyBorder="1" applyAlignment="1" applyProtection="1">
      <alignment horizontal="center" vertical="center" wrapText="1"/>
      <protection/>
    </xf>
    <xf numFmtId="1" fontId="11" fillId="0" borderId="38" xfId="305" applyNumberFormat="1" applyFont="1" applyFill="1" applyBorder="1" applyAlignment="1" applyProtection="1">
      <alignment horizontal="center" vertical="center" wrapText="1"/>
      <protection/>
    </xf>
    <xf numFmtId="1" fontId="11" fillId="0" borderId="26" xfId="305" applyNumberFormat="1" applyFont="1" applyFill="1" applyBorder="1" applyAlignment="1" applyProtection="1">
      <alignment horizontal="center" vertical="center" wrapText="1"/>
      <protection/>
    </xf>
    <xf numFmtId="1" fontId="11" fillId="0" borderId="0" xfId="305" applyNumberFormat="1" applyFont="1" applyFill="1" applyBorder="1" applyAlignment="1" applyProtection="1">
      <alignment horizontal="center" vertical="center" wrapText="1"/>
      <protection/>
    </xf>
    <xf numFmtId="1" fontId="11" fillId="0" borderId="39" xfId="305" applyNumberFormat="1" applyFont="1" applyFill="1" applyBorder="1" applyAlignment="1" applyProtection="1">
      <alignment horizontal="center" vertical="center" wrapText="1"/>
      <protection/>
    </xf>
    <xf numFmtId="1" fontId="11" fillId="0" borderId="23" xfId="305" applyNumberFormat="1" applyFont="1" applyFill="1" applyBorder="1" applyAlignment="1" applyProtection="1">
      <alignment horizontal="center" vertical="center" wrapText="1"/>
      <protection/>
    </xf>
    <xf numFmtId="1" fontId="11" fillId="0" borderId="19" xfId="305" applyNumberFormat="1" applyFont="1" applyFill="1" applyBorder="1" applyAlignment="1" applyProtection="1">
      <alignment horizontal="center" vertical="center" wrapText="1"/>
      <protection/>
    </xf>
    <xf numFmtId="1" fontId="11" fillId="0" borderId="40" xfId="305" applyNumberFormat="1" applyFont="1" applyFill="1" applyBorder="1" applyAlignment="1" applyProtection="1">
      <alignment horizontal="center" vertical="center" wrapText="1"/>
      <protection/>
    </xf>
    <xf numFmtId="1" fontId="14" fillId="0" borderId="28" xfId="305" applyNumberFormat="1" applyFont="1" applyFill="1" applyBorder="1" applyAlignment="1" applyProtection="1">
      <alignment horizontal="center" vertical="center" wrapText="1"/>
      <protection/>
    </xf>
    <xf numFmtId="1" fontId="2" fillId="18" borderId="23" xfId="305" applyNumberFormat="1" applyFont="1" applyFill="1" applyBorder="1" applyAlignment="1" applyProtection="1">
      <alignment horizontal="center" vertical="center" wrapText="1"/>
      <protection locked="0"/>
    </xf>
    <xf numFmtId="1" fontId="2" fillId="18" borderId="41" xfId="305" applyNumberFormat="1" applyFont="1" applyFill="1" applyBorder="1" applyAlignment="1" applyProtection="1">
      <alignment horizontal="center" vertical="center" wrapText="1"/>
      <protection locked="0"/>
    </xf>
    <xf numFmtId="1" fontId="2" fillId="70" borderId="20" xfId="305" applyNumberFormat="1" applyFont="1" applyFill="1" applyBorder="1" applyAlignment="1" applyProtection="1">
      <alignment horizontal="center" vertical="center" wrapText="1"/>
      <protection locked="0"/>
    </xf>
    <xf numFmtId="1" fontId="24" fillId="0" borderId="0" xfId="305" applyNumberFormat="1" applyFont="1" applyFill="1" applyAlignment="1" applyProtection="1">
      <alignment horizontal="right"/>
      <protection locked="0"/>
    </xf>
    <xf numFmtId="1" fontId="5" fillId="0" borderId="0" xfId="305" applyNumberFormat="1" applyFont="1" applyFill="1" applyAlignment="1" applyProtection="1">
      <alignment horizontal="center"/>
      <protection locked="0"/>
    </xf>
    <xf numFmtId="1" fontId="5" fillId="0" borderId="19" xfId="305" applyNumberFormat="1" applyFont="1" applyFill="1" applyBorder="1" applyAlignment="1" applyProtection="1">
      <alignment horizontal="center"/>
      <protection locked="0"/>
    </xf>
    <xf numFmtId="1" fontId="2" fillId="0" borderId="28" xfId="305" applyNumberFormat="1" applyFont="1" applyFill="1" applyBorder="1" applyAlignment="1" applyProtection="1">
      <alignment horizontal="center" vertical="center" wrapText="1"/>
      <protection/>
    </xf>
    <xf numFmtId="1" fontId="2" fillId="0" borderId="27" xfId="305" applyNumberFormat="1" applyFont="1" applyFill="1" applyBorder="1" applyAlignment="1" applyProtection="1">
      <alignment horizontal="center" vertical="center" wrapText="1"/>
      <protection/>
    </xf>
    <xf numFmtId="1" fontId="2" fillId="0" borderId="21" xfId="305" applyNumberFormat="1" applyFont="1" applyFill="1" applyBorder="1" applyAlignment="1" applyProtection="1">
      <alignment horizontal="center" vertical="center" wrapText="1"/>
      <protection/>
    </xf>
    <xf numFmtId="1" fontId="2" fillId="0" borderId="34" xfId="305" applyNumberFormat="1" applyFont="1" applyFill="1" applyBorder="1" applyAlignment="1" applyProtection="1">
      <alignment horizontal="center"/>
      <protection/>
    </xf>
    <xf numFmtId="1" fontId="2" fillId="0" borderId="35" xfId="305" applyNumberFormat="1" applyFont="1" applyFill="1" applyBorder="1" applyAlignment="1" applyProtection="1">
      <alignment horizontal="center"/>
      <protection/>
    </xf>
    <xf numFmtId="1" fontId="2" fillId="0" borderId="22" xfId="305" applyNumberFormat="1" applyFont="1" applyFill="1" applyBorder="1" applyAlignment="1" applyProtection="1">
      <alignment horizontal="center"/>
      <protection/>
    </xf>
    <xf numFmtId="1" fontId="11" fillId="0" borderId="28" xfId="305" applyNumberFormat="1" applyFont="1" applyFill="1" applyBorder="1" applyAlignment="1" applyProtection="1">
      <alignment horizontal="center" vertical="center" wrapText="1"/>
      <protection/>
    </xf>
    <xf numFmtId="1" fontId="11" fillId="0" borderId="27" xfId="305" applyNumberFormat="1" applyFont="1" applyFill="1" applyBorder="1" applyAlignment="1" applyProtection="1">
      <alignment horizontal="center" vertical="center" wrapText="1"/>
      <protection/>
    </xf>
    <xf numFmtId="1" fontId="11" fillId="0" borderId="21" xfId="305" applyNumberFormat="1" applyFont="1" applyFill="1" applyBorder="1" applyAlignment="1" applyProtection="1">
      <alignment horizontal="center" vertical="center" wrapText="1"/>
      <protection/>
    </xf>
    <xf numFmtId="1" fontId="10" fillId="0" borderId="22" xfId="305" applyNumberFormat="1" applyFont="1" applyFill="1" applyBorder="1" applyAlignment="1" applyProtection="1">
      <alignment horizontal="center" vertical="center" wrapText="1"/>
      <protection/>
    </xf>
    <xf numFmtId="1" fontId="10" fillId="0" borderId="28" xfId="305" applyNumberFormat="1" applyFont="1" applyFill="1" applyBorder="1" applyAlignment="1" applyProtection="1">
      <alignment horizontal="center" vertical="center" wrapText="1"/>
      <protection/>
    </xf>
    <xf numFmtId="1" fontId="10" fillId="0" borderId="27" xfId="305" applyNumberFormat="1" applyFont="1" applyFill="1" applyBorder="1" applyAlignment="1" applyProtection="1">
      <alignment horizontal="center" vertical="center" wrapText="1"/>
      <protection/>
    </xf>
    <xf numFmtId="1" fontId="10" fillId="0" borderId="21" xfId="305" applyNumberFormat="1" applyFont="1" applyFill="1" applyBorder="1" applyAlignment="1" applyProtection="1">
      <alignment horizontal="center" vertical="center" wrapText="1"/>
      <protection/>
    </xf>
    <xf numFmtId="1" fontId="13" fillId="0" borderId="38" xfId="305" applyNumberFormat="1" applyFont="1" applyFill="1" applyBorder="1" applyAlignment="1" applyProtection="1">
      <alignment horizontal="center" vertical="center" wrapText="1"/>
      <protection/>
    </xf>
    <xf numFmtId="1" fontId="13" fillId="0" borderId="40" xfId="305" applyNumberFormat="1" applyFont="1" applyFill="1" applyBorder="1" applyAlignment="1" applyProtection="1">
      <alignment horizontal="center" vertical="center" wrapText="1"/>
      <protection/>
    </xf>
    <xf numFmtId="1" fontId="2" fillId="0" borderId="34" xfId="305" applyNumberFormat="1" applyFont="1" applyFill="1" applyBorder="1" applyAlignment="1" applyProtection="1">
      <alignment vertical="center"/>
      <protection locked="0"/>
    </xf>
    <xf numFmtId="3" fontId="42" fillId="0" borderId="34" xfId="305" applyNumberFormat="1" applyFont="1" applyFill="1" applyBorder="1" applyAlignment="1" applyProtection="1">
      <alignment horizontal="center"/>
      <protection locked="0"/>
    </xf>
    <xf numFmtId="188" fontId="10" fillId="0" borderId="20" xfId="305" applyNumberFormat="1" applyFont="1" applyFill="1" applyBorder="1" applyAlignment="1" applyProtection="1">
      <alignment horizontal="center"/>
      <protection locked="0"/>
    </xf>
  </cellXfs>
  <cellStyles count="328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20% - Акцент1" xfId="39"/>
    <cellStyle name="20% - Акцент1 2" xfId="40"/>
    <cellStyle name="20% - Акцент1 3" xfId="41"/>
    <cellStyle name="20% - Акцент1 4" xfId="42"/>
    <cellStyle name="20% - Акцент2" xfId="43"/>
    <cellStyle name="20% - Акцент2 2" xfId="44"/>
    <cellStyle name="20% - Акцент2 3" xfId="45"/>
    <cellStyle name="20% - Акцент2 4" xfId="46"/>
    <cellStyle name="20% - Акцент3" xfId="47"/>
    <cellStyle name="20% - Акцент3 2" xfId="48"/>
    <cellStyle name="20% - Акцент3 3" xfId="49"/>
    <cellStyle name="20% - Акцент3 4" xfId="50"/>
    <cellStyle name="20% - Акцент4" xfId="51"/>
    <cellStyle name="20% - Акцент4 2" xfId="52"/>
    <cellStyle name="20% - Акцент4 3" xfId="53"/>
    <cellStyle name="20% - Акцент4 4" xfId="54"/>
    <cellStyle name="20% - Акцент5" xfId="55"/>
    <cellStyle name="20% - Акцент5 2" xfId="56"/>
    <cellStyle name="20% - Акцент5 3" xfId="57"/>
    <cellStyle name="20% - Акцент5 4" xfId="58"/>
    <cellStyle name="20% - Акцент6" xfId="59"/>
    <cellStyle name="20% - Акцент6 2" xfId="60"/>
    <cellStyle name="20% - Акцент6 3" xfId="61"/>
    <cellStyle name="20% - Акцент6 4" xfId="62"/>
    <cellStyle name="20% – Акцентування1" xfId="63"/>
    <cellStyle name="20% – Акцентування1 2" xfId="64"/>
    <cellStyle name="20% – Акцентування1 3" xfId="65"/>
    <cellStyle name="20% – Акцентування1 4" xfId="66"/>
    <cellStyle name="20% – Акцентування2" xfId="67"/>
    <cellStyle name="20% – Акцентування2 2" xfId="68"/>
    <cellStyle name="20% – Акцентування2 3" xfId="69"/>
    <cellStyle name="20% – Акцентування2 4" xfId="70"/>
    <cellStyle name="20% – Акцентування3" xfId="71"/>
    <cellStyle name="20% – Акцентування3 2" xfId="72"/>
    <cellStyle name="20% – Акцентування3 3" xfId="73"/>
    <cellStyle name="20% – Акцентування3 4" xfId="74"/>
    <cellStyle name="20% – Акцентування4" xfId="75"/>
    <cellStyle name="20% – Акцентування4 2" xfId="76"/>
    <cellStyle name="20% – Акцентування4 3" xfId="77"/>
    <cellStyle name="20% – Акцентування4 4" xfId="78"/>
    <cellStyle name="20% – Акцентування5" xfId="79"/>
    <cellStyle name="20% – Акцентування5 2" xfId="80"/>
    <cellStyle name="20% – Акцентування5 3" xfId="81"/>
    <cellStyle name="20% – Акцентування5 4" xfId="82"/>
    <cellStyle name="20% – Акцентування6" xfId="83"/>
    <cellStyle name="20% – Акцентування6 2" xfId="84"/>
    <cellStyle name="20% – Акцентування6 3" xfId="85"/>
    <cellStyle name="20% – Акцентування6 4" xfId="86"/>
    <cellStyle name="40% - Accent1" xfId="87"/>
    <cellStyle name="40% - Accent1 2" xfId="88"/>
    <cellStyle name="40% - Accent1 3" xfId="89"/>
    <cellStyle name="40% - Accent1 4" xfId="90"/>
    <cellStyle name="40% - Accent2" xfId="91"/>
    <cellStyle name="40% - Accent2 2" xfId="92"/>
    <cellStyle name="40% - Accent2 3" xfId="93"/>
    <cellStyle name="40% - Accent2 4" xfId="94"/>
    <cellStyle name="40% - Accent3" xfId="95"/>
    <cellStyle name="40% - Accent3 2" xfId="96"/>
    <cellStyle name="40% - Accent3 3" xfId="97"/>
    <cellStyle name="40% - Accent3 4" xfId="98"/>
    <cellStyle name="40% - Accent4" xfId="99"/>
    <cellStyle name="40% - Accent4 2" xfId="100"/>
    <cellStyle name="40% - Accent4 3" xfId="101"/>
    <cellStyle name="40% - Accent4 4" xfId="102"/>
    <cellStyle name="40% - Accent5" xfId="103"/>
    <cellStyle name="40% - Accent5 2" xfId="104"/>
    <cellStyle name="40% - Accent5 3" xfId="105"/>
    <cellStyle name="40% - Accent5 4" xfId="106"/>
    <cellStyle name="40% - Accent6" xfId="107"/>
    <cellStyle name="40% - Accent6 2" xfId="108"/>
    <cellStyle name="40% - Accent6 3" xfId="109"/>
    <cellStyle name="40% - Accent6 4" xfId="110"/>
    <cellStyle name="40% - Акцент1" xfId="111"/>
    <cellStyle name="40% - Акцент1 2" xfId="112"/>
    <cellStyle name="40% - Акцент1 3" xfId="113"/>
    <cellStyle name="40% - Акцент1 4" xfId="114"/>
    <cellStyle name="40% - Акцент2" xfId="115"/>
    <cellStyle name="40% - Акцент2 2" xfId="116"/>
    <cellStyle name="40% - Акцент2 3" xfId="117"/>
    <cellStyle name="40% - Акцент2 4" xfId="118"/>
    <cellStyle name="40% - Акцент3" xfId="119"/>
    <cellStyle name="40% - Акцент3 2" xfId="120"/>
    <cellStyle name="40% - Акцент3 3" xfId="121"/>
    <cellStyle name="40% - Акцент3 4" xfId="122"/>
    <cellStyle name="40% - Акцент4" xfId="123"/>
    <cellStyle name="40% - Акцент4 2" xfId="124"/>
    <cellStyle name="40% - Акцент4 3" xfId="125"/>
    <cellStyle name="40% - Акцент4 4" xfId="126"/>
    <cellStyle name="40% - Акцент5" xfId="127"/>
    <cellStyle name="40% - Акцент5 2" xfId="128"/>
    <cellStyle name="40% - Акцент5 3" xfId="129"/>
    <cellStyle name="40% - Акцент5 4" xfId="130"/>
    <cellStyle name="40% - Акцент6" xfId="131"/>
    <cellStyle name="40% - Акцент6 2" xfId="132"/>
    <cellStyle name="40% - Акцент6 3" xfId="133"/>
    <cellStyle name="40% - Акцент6 4" xfId="134"/>
    <cellStyle name="40% – Акцентування1" xfId="135"/>
    <cellStyle name="40% – Акцентування1 2" xfId="136"/>
    <cellStyle name="40% – Акцентування1 3" xfId="137"/>
    <cellStyle name="40% – Акцентування1 4" xfId="138"/>
    <cellStyle name="40% – Акцентування2" xfId="139"/>
    <cellStyle name="40% – Акцентування2 2" xfId="140"/>
    <cellStyle name="40% – Акцентування2 3" xfId="141"/>
    <cellStyle name="40% – Акцентування2 4" xfId="142"/>
    <cellStyle name="40% – Акцентування3" xfId="143"/>
    <cellStyle name="40% – Акцентування3 2" xfId="144"/>
    <cellStyle name="40% – Акцентування3 3" xfId="145"/>
    <cellStyle name="40% – Акцентування3 4" xfId="146"/>
    <cellStyle name="40% – Акцентування4" xfId="147"/>
    <cellStyle name="40% – Акцентування4 2" xfId="148"/>
    <cellStyle name="40% – Акцентування4 3" xfId="149"/>
    <cellStyle name="40% – Акцентування4 4" xfId="150"/>
    <cellStyle name="40% – Акцентування5" xfId="151"/>
    <cellStyle name="40% – Акцентування5 2" xfId="152"/>
    <cellStyle name="40% – Акцентування5 3" xfId="153"/>
    <cellStyle name="40% – Акцентування5 4" xfId="154"/>
    <cellStyle name="40% – Акцентування6" xfId="155"/>
    <cellStyle name="40% – Акцентування6 2" xfId="156"/>
    <cellStyle name="40% – Акцентування6 3" xfId="157"/>
    <cellStyle name="40% – Акцентування6 4" xfId="158"/>
    <cellStyle name="60% - Accent1" xfId="159"/>
    <cellStyle name="60% - Accent1 2" xfId="160"/>
    <cellStyle name="60% - Accent2" xfId="161"/>
    <cellStyle name="60% - Accent2 2" xfId="162"/>
    <cellStyle name="60% - Accent3" xfId="163"/>
    <cellStyle name="60% - Accent3 2" xfId="164"/>
    <cellStyle name="60% - Accent4" xfId="165"/>
    <cellStyle name="60% - Accent4 2" xfId="166"/>
    <cellStyle name="60% - Accent5" xfId="167"/>
    <cellStyle name="60% - Accent5 2" xfId="168"/>
    <cellStyle name="60% - Accent6" xfId="169"/>
    <cellStyle name="60% - Accent6 2" xfId="170"/>
    <cellStyle name="60% - Акцент1" xfId="171"/>
    <cellStyle name="60% - Акцент1 2" xfId="172"/>
    <cellStyle name="60% - Акцент1 3" xfId="173"/>
    <cellStyle name="60% - Акцент2" xfId="174"/>
    <cellStyle name="60% - Акцент2 2" xfId="175"/>
    <cellStyle name="60% - Акцент2 3" xfId="176"/>
    <cellStyle name="60% - Акцент3" xfId="177"/>
    <cellStyle name="60% - Акцент3 2" xfId="178"/>
    <cellStyle name="60% - Акцент3 3" xfId="179"/>
    <cellStyle name="60% - Акцент4" xfId="180"/>
    <cellStyle name="60% - Акцент4 2" xfId="181"/>
    <cellStyle name="60% - Акцент4 3" xfId="182"/>
    <cellStyle name="60% - Акцент5" xfId="183"/>
    <cellStyle name="60% - Акцент5 2" xfId="184"/>
    <cellStyle name="60% - Акцент5 3" xfId="185"/>
    <cellStyle name="60% - Акцент6" xfId="186"/>
    <cellStyle name="60% - Акцент6 2" xfId="187"/>
    <cellStyle name="60% - Акцент6 3" xfId="188"/>
    <cellStyle name="60% – Акцентування1" xfId="189"/>
    <cellStyle name="60% – Акцентування1 2" xfId="190"/>
    <cellStyle name="60% – Акцентування2" xfId="191"/>
    <cellStyle name="60% – Акцентування2 2" xfId="192"/>
    <cellStyle name="60% – Акцентування3" xfId="193"/>
    <cellStyle name="60% – Акцентування3 2" xfId="194"/>
    <cellStyle name="60% – Акцентування4" xfId="195"/>
    <cellStyle name="60% – Акцентування4 2" xfId="196"/>
    <cellStyle name="60% – Акцентування5" xfId="197"/>
    <cellStyle name="60% – Акцентування5 2" xfId="198"/>
    <cellStyle name="60% – Акцентування6" xfId="199"/>
    <cellStyle name="60% – Акцентування6 2" xfId="200"/>
    <cellStyle name="Accent1" xfId="201"/>
    <cellStyle name="Accent1 2" xfId="202"/>
    <cellStyle name="Accent2" xfId="203"/>
    <cellStyle name="Accent2 2" xfId="204"/>
    <cellStyle name="Accent3" xfId="205"/>
    <cellStyle name="Accent3 2" xfId="206"/>
    <cellStyle name="Accent4" xfId="207"/>
    <cellStyle name="Accent4 2" xfId="208"/>
    <cellStyle name="Accent5" xfId="209"/>
    <cellStyle name="Accent5 2" xfId="210"/>
    <cellStyle name="Accent6" xfId="211"/>
    <cellStyle name="Accent6 2" xfId="212"/>
    <cellStyle name="Bad" xfId="213"/>
    <cellStyle name="Bad 2" xfId="214"/>
    <cellStyle name="Calculation" xfId="215"/>
    <cellStyle name="Calculation 2" xfId="216"/>
    <cellStyle name="Check Cell" xfId="217"/>
    <cellStyle name="Check Cell 2" xfId="218"/>
    <cellStyle name="Explanatory Text" xfId="219"/>
    <cellStyle name="Good" xfId="220"/>
    <cellStyle name="Good 2" xfId="221"/>
    <cellStyle name="Heading 1" xfId="222"/>
    <cellStyle name="Heading 2" xfId="223"/>
    <cellStyle name="Heading 3" xfId="224"/>
    <cellStyle name="Heading 4" xfId="225"/>
    <cellStyle name="Input" xfId="226"/>
    <cellStyle name="Input 2" xfId="227"/>
    <cellStyle name="Linked Cell" xfId="228"/>
    <cellStyle name="Neutral" xfId="229"/>
    <cellStyle name="Neutral 2" xfId="230"/>
    <cellStyle name="Note" xfId="231"/>
    <cellStyle name="Note 2" xfId="232"/>
    <cellStyle name="Note 3" xfId="233"/>
    <cellStyle name="Note 4" xfId="234"/>
    <cellStyle name="Note_СВОД_12" xfId="235"/>
    <cellStyle name="Output" xfId="236"/>
    <cellStyle name="Output 2" xfId="237"/>
    <cellStyle name="Title" xfId="238"/>
    <cellStyle name="Total" xfId="239"/>
    <cellStyle name="Warning Text" xfId="240"/>
    <cellStyle name="Акцент1" xfId="241"/>
    <cellStyle name="Акцент1 2" xfId="242"/>
    <cellStyle name="Акцент1 3" xfId="243"/>
    <cellStyle name="Акцент2" xfId="244"/>
    <cellStyle name="Акцент2 2" xfId="245"/>
    <cellStyle name="Акцент2 3" xfId="246"/>
    <cellStyle name="Акцент3" xfId="247"/>
    <cellStyle name="Акцент3 2" xfId="248"/>
    <cellStyle name="Акцент3 3" xfId="249"/>
    <cellStyle name="Акцент4" xfId="250"/>
    <cellStyle name="Акцент4 2" xfId="251"/>
    <cellStyle name="Акцент4 3" xfId="252"/>
    <cellStyle name="Акцент5" xfId="253"/>
    <cellStyle name="Акцент5 2" xfId="254"/>
    <cellStyle name="Акцент5 3" xfId="255"/>
    <cellStyle name="Акцент6" xfId="256"/>
    <cellStyle name="Акцент6 2" xfId="257"/>
    <cellStyle name="Акцент6 3" xfId="258"/>
    <cellStyle name="Акцентування1" xfId="259"/>
    <cellStyle name="Акцентування1 2" xfId="260"/>
    <cellStyle name="Акцентування2" xfId="261"/>
    <cellStyle name="Акцентування2 2" xfId="262"/>
    <cellStyle name="Акцентування3" xfId="263"/>
    <cellStyle name="Акцентування3 2" xfId="264"/>
    <cellStyle name="Акцентування4" xfId="265"/>
    <cellStyle name="Акцентування4 2" xfId="266"/>
    <cellStyle name="Акцентування5" xfId="267"/>
    <cellStyle name="Акцентування5 2" xfId="268"/>
    <cellStyle name="Акцентування6" xfId="269"/>
    <cellStyle name="Акцентування6 2" xfId="270"/>
    <cellStyle name="Ввід" xfId="271"/>
    <cellStyle name="Ввід 2" xfId="272"/>
    <cellStyle name="Ввод " xfId="273"/>
    <cellStyle name="Ввод  2" xfId="274"/>
    <cellStyle name="Вывод" xfId="275"/>
    <cellStyle name="Вывод 2" xfId="276"/>
    <cellStyle name="Вывод 3" xfId="277"/>
    <cellStyle name="Вычисление" xfId="278"/>
    <cellStyle name="Вычисление 2" xfId="279"/>
    <cellStyle name="Вычисление 3" xfId="280"/>
    <cellStyle name="Currency" xfId="281"/>
    <cellStyle name="Currency [0]" xfId="282"/>
    <cellStyle name="Добре" xfId="283"/>
    <cellStyle name="Добре 2" xfId="284"/>
    <cellStyle name="Заголовок 1" xfId="285"/>
    <cellStyle name="Заголовок 2" xfId="286"/>
    <cellStyle name="Заголовок 3" xfId="287"/>
    <cellStyle name="Заголовок 4" xfId="288"/>
    <cellStyle name="Звичайний 2" xfId="289"/>
    <cellStyle name="Зв'язана клітинка" xfId="290"/>
    <cellStyle name="Итог" xfId="291"/>
    <cellStyle name="Итог 2" xfId="292"/>
    <cellStyle name="Контрольна клітинка" xfId="293"/>
    <cellStyle name="Контрольна клітинка 2" xfId="294"/>
    <cellStyle name="Контрольная ячейка" xfId="295"/>
    <cellStyle name="Контрольная ячейка 2" xfId="296"/>
    <cellStyle name="Назва" xfId="297"/>
    <cellStyle name="Название" xfId="298"/>
    <cellStyle name="Нейтральный" xfId="299"/>
    <cellStyle name="Нейтральный 2" xfId="300"/>
    <cellStyle name="Нейтральный 3" xfId="301"/>
    <cellStyle name="Обчислення" xfId="302"/>
    <cellStyle name="Обчислення 2" xfId="303"/>
    <cellStyle name="Обычный 2" xfId="304"/>
    <cellStyle name="Обычный_06" xfId="305"/>
    <cellStyle name="Обычный_12 Зинкевич" xfId="306"/>
    <cellStyle name="Підсумок" xfId="307"/>
    <cellStyle name="Плохой" xfId="308"/>
    <cellStyle name="Плохой 2" xfId="309"/>
    <cellStyle name="Плохой 3" xfId="310"/>
    <cellStyle name="Поганий" xfId="311"/>
    <cellStyle name="Поганий 2" xfId="312"/>
    <cellStyle name="Пояснение" xfId="313"/>
    <cellStyle name="Пояснение 2" xfId="314"/>
    <cellStyle name="Примечание" xfId="315"/>
    <cellStyle name="Примечание 2" xfId="316"/>
    <cellStyle name="Примечание 3" xfId="317"/>
    <cellStyle name="Примечание 4" xfId="318"/>
    <cellStyle name="Примітка" xfId="319"/>
    <cellStyle name="Примітка 2" xfId="320"/>
    <cellStyle name="Примітка 3" xfId="321"/>
    <cellStyle name="Примітка 4" xfId="322"/>
    <cellStyle name="Примітка_СВОД_12" xfId="323"/>
    <cellStyle name="Percent" xfId="324"/>
    <cellStyle name="Результат" xfId="325"/>
    <cellStyle name="Результат 1" xfId="326"/>
    <cellStyle name="Связанная ячейка" xfId="327"/>
    <cellStyle name="Середній" xfId="328"/>
    <cellStyle name="Середній 2" xfId="329"/>
    <cellStyle name="Стиль 1" xfId="330"/>
    <cellStyle name="Стиль 1 2" xfId="331"/>
    <cellStyle name="Текст попередження" xfId="332"/>
    <cellStyle name="Текст пояснення" xfId="333"/>
    <cellStyle name="Текст предупреждения" xfId="334"/>
    <cellStyle name="Тысячи [0]_Анализ" xfId="335"/>
    <cellStyle name="Тысячи_Анализ" xfId="336"/>
    <cellStyle name="Comma" xfId="337"/>
    <cellStyle name="Comma [0]" xfId="338"/>
    <cellStyle name="ФинᎰнсовый_Лист1 (3)_1" xfId="339"/>
    <cellStyle name="Хороший" xfId="340"/>
    <cellStyle name="Хороший 2" xfId="3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DD45"/>
  <sheetViews>
    <sheetView view="pageBreakPreview" zoomScale="81" zoomScaleNormal="75" zoomScaleSheetLayoutView="81" zoomScalePageLayoutView="0" workbookViewId="0" topLeftCell="A1">
      <pane xSplit="1" ySplit="10" topLeftCell="B11" activePane="bottomRight" state="frozen"/>
      <selection pane="topLeft" activeCell="J4" sqref="J4:M6"/>
      <selection pane="topRight" activeCell="J4" sqref="J4:M6"/>
      <selection pane="bottomLeft" activeCell="J4" sqref="J4:M6"/>
      <selection pane="bottomRight" activeCell="K18" sqref="K18"/>
    </sheetView>
  </sheetViews>
  <sheetFormatPr defaultColWidth="9.00390625" defaultRowHeight="12.75"/>
  <cols>
    <col min="1" max="1" width="17.375" style="1" customWidth="1"/>
    <col min="2" max="3" width="9.625" style="1" customWidth="1"/>
    <col min="4" max="4" width="5.625" style="1" customWidth="1"/>
    <col min="5" max="5" width="6.875" style="1" customWidth="1"/>
    <col min="6" max="6" width="8.00390625" style="1" customWidth="1"/>
    <col min="7" max="7" width="7.875" style="1" customWidth="1"/>
    <col min="8" max="8" width="5.625" style="1" customWidth="1"/>
    <col min="9" max="9" width="7.375" style="1" customWidth="1"/>
    <col min="10" max="10" width="8.875" style="1" customWidth="1"/>
    <col min="11" max="11" width="9.75390625" style="1" customWidth="1"/>
    <col min="12" max="12" width="6.00390625" style="1" customWidth="1"/>
    <col min="13" max="13" width="7.375" style="1" customWidth="1"/>
    <col min="14" max="14" width="7.875" style="1" customWidth="1"/>
    <col min="15" max="15" width="7.625" style="1" customWidth="1"/>
    <col min="16" max="16" width="5.875" style="1" customWidth="1"/>
    <col min="17" max="17" width="7.75390625" style="1" customWidth="1"/>
    <col min="18" max="18" width="7.00390625" style="1" customWidth="1"/>
    <col min="19" max="19" width="6.875" style="1" customWidth="1"/>
    <col min="20" max="20" width="5.625" style="1" customWidth="1"/>
    <col min="21" max="22" width="6.25390625" style="1" customWidth="1"/>
    <col min="23" max="23" width="6.00390625" style="1" customWidth="1"/>
    <col min="24" max="24" width="6.375" style="1" customWidth="1"/>
    <col min="25" max="25" width="4.75390625" style="1" customWidth="1"/>
    <col min="26" max="27" width="6.125" style="1" customWidth="1"/>
    <col min="28" max="28" width="5.375" style="1" customWidth="1"/>
    <col min="29" max="30" width="6.875" style="1" customWidth="1"/>
    <col min="31" max="31" width="6.00390625" style="1" customWidth="1"/>
    <col min="32" max="32" width="7.625" style="1" customWidth="1"/>
    <col min="33" max="34" width="5.875" style="1" customWidth="1"/>
    <col min="35" max="35" width="5.25390625" style="1" customWidth="1"/>
    <col min="36" max="39" width="6.75390625" style="1" hidden="1" customWidth="1"/>
    <col min="40" max="41" width="6.375" style="1" customWidth="1"/>
    <col min="42" max="42" width="6.625" style="1" customWidth="1"/>
    <col min="43" max="43" width="5.125" style="1" customWidth="1"/>
    <col min="44" max="44" width="5.75390625" style="1" customWidth="1"/>
    <col min="45" max="46" width="5.625" style="1" customWidth="1"/>
    <col min="47" max="47" width="7.75390625" style="1" customWidth="1"/>
    <col min="48" max="48" width="6.875" style="1" customWidth="1"/>
    <col min="49" max="49" width="6.25390625" style="1" customWidth="1"/>
    <col min="50" max="50" width="5.375" style="1" customWidth="1"/>
    <col min="51" max="51" width="7.75390625" style="1" customWidth="1"/>
    <col min="52" max="52" width="7.875" style="1" customWidth="1"/>
    <col min="53" max="53" width="5.875" style="1" customWidth="1"/>
    <col min="54" max="54" width="6.875" style="1" customWidth="1"/>
    <col min="55" max="56" width="5.75390625" style="1" customWidth="1"/>
    <col min="57" max="57" width="4.625" style="1" customWidth="1"/>
    <col min="58" max="58" width="6.125" style="1" customWidth="1"/>
    <col min="59" max="59" width="5.75390625" style="1" customWidth="1"/>
    <col min="60" max="60" width="6.625" style="1" customWidth="1"/>
    <col min="61" max="61" width="5.375" style="1" hidden="1" customWidth="1"/>
    <col min="62" max="62" width="5.625" style="1" hidden="1" customWidth="1"/>
    <col min="63" max="63" width="5.75390625" style="1" hidden="1" customWidth="1"/>
    <col min="64" max="64" width="6.00390625" style="1" customWidth="1"/>
    <col min="65" max="65" width="5.25390625" style="1" customWidth="1"/>
    <col min="66" max="66" width="6.00390625" style="1" customWidth="1"/>
    <col min="67" max="68" width="8.125" style="1" hidden="1" customWidth="1"/>
    <col min="69" max="70" width="9.625" style="1" hidden="1" customWidth="1"/>
    <col min="71" max="72" width="7.875" style="1" customWidth="1"/>
    <col min="73" max="73" width="5.875" style="1" customWidth="1"/>
    <col min="74" max="76" width="7.75390625" style="1" customWidth="1"/>
    <col min="77" max="77" width="5.75390625" style="1" customWidth="1"/>
    <col min="78" max="78" width="7.375" style="1" customWidth="1"/>
    <col min="79" max="79" width="7.00390625" style="1" customWidth="1"/>
    <col min="80" max="80" width="7.125" style="1" customWidth="1"/>
    <col min="81" max="81" width="5.625" style="1" customWidth="1"/>
    <col min="82" max="82" width="7.375" style="1" customWidth="1"/>
    <col min="83" max="83" width="5.75390625" style="1" customWidth="1"/>
    <col min="84" max="85" width="5.625" style="1" customWidth="1"/>
    <col min="86" max="87" width="5.375" style="1" customWidth="1"/>
    <col min="88" max="88" width="9.375" style="1" customWidth="1"/>
    <col min="89" max="89" width="8.00390625" style="1" customWidth="1"/>
    <col min="90" max="90" width="8.125" style="1" customWidth="1"/>
    <col min="91" max="91" width="6.00390625" style="1" customWidth="1"/>
    <col min="92" max="92" width="7.625" style="1" customWidth="1"/>
    <col min="93" max="93" width="8.625" style="1" customWidth="1"/>
    <col min="94" max="94" width="8.25390625" style="1" customWidth="1"/>
    <col min="95" max="95" width="6.00390625" style="1" customWidth="1"/>
    <col min="96" max="96" width="8.375" style="1" customWidth="1"/>
    <col min="97" max="99" width="5.875" style="1" customWidth="1"/>
    <col min="100" max="100" width="7.25390625" style="1" customWidth="1"/>
    <col min="101" max="101" width="7.125" style="1" customWidth="1"/>
    <col min="102" max="102" width="6.125" style="1" customWidth="1"/>
    <col min="103" max="103" width="7.875" style="1" customWidth="1"/>
    <col min="104" max="105" width="5.625" style="1" customWidth="1"/>
    <col min="106" max="106" width="4.875" style="1" customWidth="1"/>
    <col min="107" max="16384" width="9.125" style="1" customWidth="1"/>
  </cols>
  <sheetData>
    <row r="1" spans="21:25" ht="20.25" hidden="1">
      <c r="U1" s="2"/>
      <c r="V1" s="2"/>
      <c r="W1" s="2"/>
      <c r="X1" s="2"/>
      <c r="Y1" s="2"/>
    </row>
    <row r="2" spans="18:25" ht="20.25">
      <c r="R2" s="182" t="s">
        <v>74</v>
      </c>
      <c r="S2" s="182"/>
      <c r="T2" s="182"/>
      <c r="U2" s="182"/>
      <c r="V2" s="182"/>
      <c r="W2" s="182"/>
      <c r="X2" s="182"/>
      <c r="Y2" s="182"/>
    </row>
    <row r="3" spans="1:106" ht="21.75" customHeight="1">
      <c r="A3" s="3"/>
      <c r="B3" s="183" t="s">
        <v>66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X3" s="4"/>
      <c r="Y3" s="5"/>
      <c r="Z3" s="4"/>
      <c r="AA3" s="4"/>
      <c r="AB3" s="6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X3" s="8" t="s">
        <v>0</v>
      </c>
      <c r="AY3" s="8"/>
      <c r="AZ3" s="8"/>
      <c r="BA3" s="8"/>
      <c r="BB3" s="8"/>
      <c r="BC3" s="7"/>
      <c r="BD3" s="7"/>
      <c r="BE3" s="7"/>
      <c r="BG3" s="7"/>
      <c r="BI3" s="8"/>
      <c r="BJ3" s="8"/>
      <c r="BK3" s="8"/>
      <c r="BL3" s="7"/>
      <c r="BM3" s="7"/>
      <c r="BN3" s="7"/>
      <c r="BO3" s="7"/>
      <c r="BP3" s="7"/>
      <c r="BQ3" s="7"/>
      <c r="BR3" s="7"/>
      <c r="BS3" s="7"/>
      <c r="BT3" s="7"/>
      <c r="BU3" s="7"/>
      <c r="BW3" s="7"/>
      <c r="BX3" s="7"/>
      <c r="BY3" s="7"/>
      <c r="CB3" s="7"/>
      <c r="CC3" s="7"/>
      <c r="CD3" s="8" t="s">
        <v>0</v>
      </c>
      <c r="CG3" s="7"/>
      <c r="CH3" s="7"/>
      <c r="CI3" s="7"/>
      <c r="CJ3" s="7"/>
      <c r="CK3" s="9"/>
      <c r="CM3" s="9"/>
      <c r="CN3" s="9"/>
      <c r="CP3" s="8"/>
      <c r="CU3" s="8"/>
      <c r="DB3" s="8" t="s">
        <v>0</v>
      </c>
    </row>
    <row r="4" spans="1:94" ht="21.75" customHeight="1" thickBot="1">
      <c r="A4" s="10"/>
      <c r="B4" s="184" t="s">
        <v>65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1"/>
      <c r="X4" s="11"/>
      <c r="Y4" s="11"/>
      <c r="Z4" s="11"/>
      <c r="AA4" s="11"/>
      <c r="AB4" s="12"/>
      <c r="AC4" s="13"/>
      <c r="AD4" s="13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5"/>
      <c r="CL4" s="15"/>
      <c r="CM4" s="15"/>
      <c r="CN4" s="15"/>
      <c r="CO4" s="15"/>
      <c r="CP4" s="15"/>
    </row>
    <row r="5" spans="1:106" ht="11.25" customHeight="1">
      <c r="A5" s="188"/>
      <c r="B5" s="145" t="s">
        <v>1</v>
      </c>
      <c r="C5" s="145"/>
      <c r="D5" s="145"/>
      <c r="E5" s="145"/>
      <c r="F5" s="169" t="s">
        <v>2</v>
      </c>
      <c r="G5" s="170"/>
      <c r="H5" s="170"/>
      <c r="I5" s="171"/>
      <c r="J5" s="169" t="s">
        <v>70</v>
      </c>
      <c r="K5" s="170"/>
      <c r="L5" s="170"/>
      <c r="M5" s="171"/>
      <c r="N5" s="169" t="s">
        <v>3</v>
      </c>
      <c r="O5" s="170"/>
      <c r="P5" s="170"/>
      <c r="Q5" s="171"/>
      <c r="R5" s="185" t="s">
        <v>4</v>
      </c>
      <c r="S5" s="186"/>
      <c r="T5" s="186"/>
      <c r="U5" s="186"/>
      <c r="V5" s="186"/>
      <c r="W5" s="186"/>
      <c r="X5" s="186"/>
      <c r="Y5" s="187"/>
      <c r="Z5" s="169" t="s">
        <v>5</v>
      </c>
      <c r="AA5" s="170"/>
      <c r="AB5" s="171"/>
      <c r="AC5" s="169" t="s">
        <v>6</v>
      </c>
      <c r="AD5" s="170"/>
      <c r="AE5" s="170"/>
      <c r="AF5" s="171"/>
      <c r="AG5" s="169" t="s">
        <v>7</v>
      </c>
      <c r="AH5" s="170"/>
      <c r="AI5" s="171"/>
      <c r="AJ5" s="160" t="s">
        <v>8</v>
      </c>
      <c r="AK5" s="161"/>
      <c r="AL5" s="161"/>
      <c r="AM5" s="162"/>
      <c r="AN5" s="169" t="s">
        <v>9</v>
      </c>
      <c r="AO5" s="170"/>
      <c r="AP5" s="170"/>
      <c r="AQ5" s="171"/>
      <c r="AR5" s="169" t="s">
        <v>10</v>
      </c>
      <c r="AS5" s="170"/>
      <c r="AT5" s="171"/>
      <c r="AU5" s="169" t="s">
        <v>11</v>
      </c>
      <c r="AV5" s="170"/>
      <c r="AW5" s="170"/>
      <c r="AX5" s="171"/>
      <c r="AY5" s="169" t="s">
        <v>12</v>
      </c>
      <c r="AZ5" s="170"/>
      <c r="BA5" s="170"/>
      <c r="BB5" s="171"/>
      <c r="BC5" s="169" t="s">
        <v>13</v>
      </c>
      <c r="BD5" s="170"/>
      <c r="BE5" s="171"/>
      <c r="BF5" s="160" t="s">
        <v>14</v>
      </c>
      <c r="BG5" s="161"/>
      <c r="BH5" s="162"/>
      <c r="BI5" s="151" t="s">
        <v>15</v>
      </c>
      <c r="BJ5" s="152"/>
      <c r="BK5" s="153"/>
      <c r="BL5" s="181" t="s">
        <v>16</v>
      </c>
      <c r="BM5" s="181"/>
      <c r="BN5" s="181"/>
      <c r="BO5" s="71"/>
      <c r="BP5" s="72"/>
      <c r="BQ5" s="89"/>
      <c r="BR5" s="90"/>
      <c r="BS5" s="170" t="s">
        <v>17</v>
      </c>
      <c r="BT5" s="170"/>
      <c r="BU5" s="170"/>
      <c r="BV5" s="170"/>
      <c r="BW5" s="170"/>
      <c r="BX5" s="170"/>
      <c r="BY5" s="170"/>
      <c r="BZ5" s="171"/>
      <c r="CA5" s="169" t="s">
        <v>18</v>
      </c>
      <c r="CB5" s="170"/>
      <c r="CC5" s="170"/>
      <c r="CD5" s="171"/>
      <c r="CE5" s="169" t="s">
        <v>19</v>
      </c>
      <c r="CF5" s="170"/>
      <c r="CG5" s="171"/>
      <c r="CH5" s="169" t="s">
        <v>20</v>
      </c>
      <c r="CI5" s="170"/>
      <c r="CJ5" s="171"/>
      <c r="CK5" s="169" t="s">
        <v>21</v>
      </c>
      <c r="CL5" s="170"/>
      <c r="CM5" s="170"/>
      <c r="CN5" s="171"/>
      <c r="CO5" s="145" t="s">
        <v>22</v>
      </c>
      <c r="CP5" s="145"/>
      <c r="CQ5" s="145"/>
      <c r="CR5" s="145"/>
      <c r="CS5" s="169" t="s">
        <v>67</v>
      </c>
      <c r="CT5" s="170"/>
      <c r="CU5" s="171"/>
      <c r="CV5" s="145" t="s">
        <v>23</v>
      </c>
      <c r="CW5" s="145"/>
      <c r="CX5" s="145"/>
      <c r="CY5" s="145"/>
      <c r="CZ5" s="145" t="s">
        <v>24</v>
      </c>
      <c r="DA5" s="145"/>
      <c r="DB5" s="145"/>
    </row>
    <row r="6" spans="1:106" ht="9" customHeight="1">
      <c r="A6" s="189"/>
      <c r="B6" s="145"/>
      <c r="C6" s="145"/>
      <c r="D6" s="145"/>
      <c r="E6" s="145"/>
      <c r="F6" s="172"/>
      <c r="G6" s="173"/>
      <c r="H6" s="173"/>
      <c r="I6" s="174"/>
      <c r="J6" s="172"/>
      <c r="K6" s="173"/>
      <c r="L6" s="173"/>
      <c r="M6" s="174"/>
      <c r="N6" s="172"/>
      <c r="O6" s="173"/>
      <c r="P6" s="173"/>
      <c r="Q6" s="174"/>
      <c r="R6" s="163" t="s">
        <v>25</v>
      </c>
      <c r="S6" s="164"/>
      <c r="T6" s="164"/>
      <c r="U6" s="165"/>
      <c r="V6" s="163" t="s">
        <v>26</v>
      </c>
      <c r="W6" s="164"/>
      <c r="X6" s="164"/>
      <c r="Y6" s="165"/>
      <c r="Z6" s="172"/>
      <c r="AA6" s="173"/>
      <c r="AB6" s="174"/>
      <c r="AC6" s="172"/>
      <c r="AD6" s="173"/>
      <c r="AE6" s="173"/>
      <c r="AF6" s="174"/>
      <c r="AG6" s="172"/>
      <c r="AH6" s="173"/>
      <c r="AI6" s="174"/>
      <c r="AJ6" s="163"/>
      <c r="AK6" s="164"/>
      <c r="AL6" s="164"/>
      <c r="AM6" s="165"/>
      <c r="AN6" s="172"/>
      <c r="AO6" s="173"/>
      <c r="AP6" s="173"/>
      <c r="AQ6" s="174"/>
      <c r="AR6" s="172"/>
      <c r="AS6" s="173"/>
      <c r="AT6" s="174"/>
      <c r="AU6" s="172"/>
      <c r="AV6" s="173"/>
      <c r="AW6" s="173"/>
      <c r="AX6" s="174"/>
      <c r="AY6" s="172"/>
      <c r="AZ6" s="173"/>
      <c r="BA6" s="173"/>
      <c r="BB6" s="174"/>
      <c r="BC6" s="172"/>
      <c r="BD6" s="173"/>
      <c r="BE6" s="174"/>
      <c r="BF6" s="163"/>
      <c r="BG6" s="164"/>
      <c r="BH6" s="165"/>
      <c r="BI6" s="154"/>
      <c r="BJ6" s="155"/>
      <c r="BK6" s="156"/>
      <c r="BL6" s="181"/>
      <c r="BM6" s="181"/>
      <c r="BN6" s="181"/>
      <c r="BO6" s="73"/>
      <c r="BP6" s="74"/>
      <c r="BQ6" s="81"/>
      <c r="BR6" s="82"/>
      <c r="BS6" s="173"/>
      <c r="BT6" s="173"/>
      <c r="BU6" s="173"/>
      <c r="BV6" s="173"/>
      <c r="BW6" s="173"/>
      <c r="BX6" s="173"/>
      <c r="BY6" s="173"/>
      <c r="BZ6" s="174"/>
      <c r="CA6" s="172"/>
      <c r="CB6" s="173"/>
      <c r="CC6" s="173"/>
      <c r="CD6" s="174"/>
      <c r="CE6" s="172"/>
      <c r="CF6" s="173"/>
      <c r="CG6" s="174"/>
      <c r="CH6" s="172"/>
      <c r="CI6" s="173"/>
      <c r="CJ6" s="174"/>
      <c r="CK6" s="172"/>
      <c r="CL6" s="173"/>
      <c r="CM6" s="173"/>
      <c r="CN6" s="174"/>
      <c r="CO6" s="145"/>
      <c r="CP6" s="145"/>
      <c r="CQ6" s="145"/>
      <c r="CR6" s="145"/>
      <c r="CS6" s="172"/>
      <c r="CT6" s="173"/>
      <c r="CU6" s="174"/>
      <c r="CV6" s="145"/>
      <c r="CW6" s="145"/>
      <c r="CX6" s="145"/>
      <c r="CY6" s="145"/>
      <c r="CZ6" s="145"/>
      <c r="DA6" s="145"/>
      <c r="DB6" s="145"/>
    </row>
    <row r="7" spans="1:106" ht="83.25" customHeight="1">
      <c r="A7" s="189"/>
      <c r="B7" s="146"/>
      <c r="C7" s="146"/>
      <c r="D7" s="146"/>
      <c r="E7" s="146"/>
      <c r="F7" s="172"/>
      <c r="G7" s="173"/>
      <c r="H7" s="173"/>
      <c r="I7" s="174"/>
      <c r="J7" s="175"/>
      <c r="K7" s="176"/>
      <c r="L7" s="176"/>
      <c r="M7" s="177"/>
      <c r="N7" s="175"/>
      <c r="O7" s="176"/>
      <c r="P7" s="176"/>
      <c r="Q7" s="177"/>
      <c r="R7" s="166"/>
      <c r="S7" s="167"/>
      <c r="T7" s="167"/>
      <c r="U7" s="168"/>
      <c r="V7" s="166"/>
      <c r="W7" s="167"/>
      <c r="X7" s="167"/>
      <c r="Y7" s="168"/>
      <c r="Z7" s="175"/>
      <c r="AA7" s="176"/>
      <c r="AB7" s="177"/>
      <c r="AC7" s="175"/>
      <c r="AD7" s="176"/>
      <c r="AE7" s="176"/>
      <c r="AF7" s="177"/>
      <c r="AG7" s="175"/>
      <c r="AH7" s="176"/>
      <c r="AI7" s="177"/>
      <c r="AJ7" s="166"/>
      <c r="AK7" s="167"/>
      <c r="AL7" s="167"/>
      <c r="AM7" s="168"/>
      <c r="AN7" s="175"/>
      <c r="AO7" s="176"/>
      <c r="AP7" s="176"/>
      <c r="AQ7" s="177"/>
      <c r="AR7" s="175"/>
      <c r="AS7" s="176"/>
      <c r="AT7" s="177"/>
      <c r="AU7" s="175"/>
      <c r="AV7" s="176"/>
      <c r="AW7" s="176"/>
      <c r="AX7" s="177"/>
      <c r="AY7" s="175"/>
      <c r="AZ7" s="176"/>
      <c r="BA7" s="176"/>
      <c r="BB7" s="177"/>
      <c r="BC7" s="175"/>
      <c r="BD7" s="176"/>
      <c r="BE7" s="177"/>
      <c r="BF7" s="166"/>
      <c r="BG7" s="167"/>
      <c r="BH7" s="168"/>
      <c r="BI7" s="157"/>
      <c r="BJ7" s="158"/>
      <c r="BK7" s="159"/>
      <c r="BL7" s="181"/>
      <c r="BM7" s="181"/>
      <c r="BN7" s="181"/>
      <c r="BO7" s="75"/>
      <c r="BP7" s="70"/>
      <c r="BQ7" s="179" t="s">
        <v>27</v>
      </c>
      <c r="BR7" s="180"/>
      <c r="BS7" s="176"/>
      <c r="BT7" s="176"/>
      <c r="BU7" s="176"/>
      <c r="BV7" s="176"/>
      <c r="BW7" s="176"/>
      <c r="BX7" s="176"/>
      <c r="BY7" s="176"/>
      <c r="BZ7" s="177"/>
      <c r="CA7" s="175"/>
      <c r="CB7" s="176"/>
      <c r="CC7" s="176"/>
      <c r="CD7" s="177"/>
      <c r="CE7" s="175"/>
      <c r="CF7" s="176"/>
      <c r="CG7" s="177"/>
      <c r="CH7" s="175"/>
      <c r="CI7" s="176"/>
      <c r="CJ7" s="177"/>
      <c r="CK7" s="175"/>
      <c r="CL7" s="176"/>
      <c r="CM7" s="176"/>
      <c r="CN7" s="177"/>
      <c r="CO7" s="145"/>
      <c r="CP7" s="145"/>
      <c r="CQ7" s="145"/>
      <c r="CR7" s="145"/>
      <c r="CS7" s="175"/>
      <c r="CT7" s="176"/>
      <c r="CU7" s="177"/>
      <c r="CV7" s="145"/>
      <c r="CW7" s="145"/>
      <c r="CX7" s="145"/>
      <c r="CY7" s="145"/>
      <c r="CZ7" s="145"/>
      <c r="DA7" s="145"/>
      <c r="DB7" s="145"/>
    </row>
    <row r="8" spans="1:106" ht="43.5" customHeight="1">
      <c r="A8" s="189"/>
      <c r="B8" s="137">
        <v>2015</v>
      </c>
      <c r="C8" s="139">
        <v>2016</v>
      </c>
      <c r="D8" s="138" t="s">
        <v>28</v>
      </c>
      <c r="E8" s="138"/>
      <c r="F8" s="137">
        <v>2015</v>
      </c>
      <c r="G8" s="139">
        <v>2016</v>
      </c>
      <c r="H8" s="138" t="s">
        <v>28</v>
      </c>
      <c r="I8" s="138"/>
      <c r="J8" s="137">
        <v>2015</v>
      </c>
      <c r="K8" s="139">
        <v>2016</v>
      </c>
      <c r="L8" s="178" t="s">
        <v>28</v>
      </c>
      <c r="M8" s="150"/>
      <c r="N8" s="137">
        <v>2015</v>
      </c>
      <c r="O8" s="139">
        <v>2016</v>
      </c>
      <c r="P8" s="138" t="s">
        <v>28</v>
      </c>
      <c r="Q8" s="138"/>
      <c r="R8" s="137">
        <v>2015</v>
      </c>
      <c r="S8" s="139">
        <v>2016</v>
      </c>
      <c r="T8" s="138" t="s">
        <v>28</v>
      </c>
      <c r="U8" s="138"/>
      <c r="V8" s="137">
        <v>2015</v>
      </c>
      <c r="W8" s="139">
        <v>2016</v>
      </c>
      <c r="X8" s="138" t="s">
        <v>28</v>
      </c>
      <c r="Y8" s="138"/>
      <c r="Z8" s="137">
        <v>2015</v>
      </c>
      <c r="AA8" s="139">
        <v>2016</v>
      </c>
      <c r="AB8" s="143" t="s">
        <v>29</v>
      </c>
      <c r="AC8" s="137">
        <v>2015</v>
      </c>
      <c r="AD8" s="139">
        <v>2016</v>
      </c>
      <c r="AE8" s="138" t="s">
        <v>28</v>
      </c>
      <c r="AF8" s="138"/>
      <c r="AG8" s="137">
        <v>2015</v>
      </c>
      <c r="AH8" s="139">
        <v>2016</v>
      </c>
      <c r="AI8" s="143" t="s">
        <v>29</v>
      </c>
      <c r="AJ8" s="138">
        <v>2014</v>
      </c>
      <c r="AK8" s="138">
        <v>2015</v>
      </c>
      <c r="AL8" s="138" t="s">
        <v>28</v>
      </c>
      <c r="AM8" s="138"/>
      <c r="AN8" s="137">
        <v>2015</v>
      </c>
      <c r="AO8" s="139">
        <v>2016</v>
      </c>
      <c r="AP8" s="138" t="s">
        <v>28</v>
      </c>
      <c r="AQ8" s="138"/>
      <c r="AR8" s="137">
        <v>2015</v>
      </c>
      <c r="AS8" s="139">
        <v>2016</v>
      </c>
      <c r="AT8" s="143" t="s">
        <v>29</v>
      </c>
      <c r="AU8" s="137">
        <v>2015</v>
      </c>
      <c r="AV8" s="139">
        <v>2016</v>
      </c>
      <c r="AW8" s="138" t="s">
        <v>28</v>
      </c>
      <c r="AX8" s="138"/>
      <c r="AY8" s="137">
        <v>2015</v>
      </c>
      <c r="AZ8" s="139">
        <v>2016</v>
      </c>
      <c r="BA8" s="138" t="s">
        <v>28</v>
      </c>
      <c r="BB8" s="138"/>
      <c r="BC8" s="137">
        <v>2015</v>
      </c>
      <c r="BD8" s="139">
        <v>2016</v>
      </c>
      <c r="BE8" s="143" t="s">
        <v>29</v>
      </c>
      <c r="BF8" s="137">
        <v>2015</v>
      </c>
      <c r="BG8" s="139">
        <v>2016</v>
      </c>
      <c r="BH8" s="143" t="s">
        <v>29</v>
      </c>
      <c r="BI8" s="137">
        <v>2015</v>
      </c>
      <c r="BJ8" s="139">
        <v>2016</v>
      </c>
      <c r="BK8" s="143" t="s">
        <v>29</v>
      </c>
      <c r="BL8" s="145">
        <v>2015</v>
      </c>
      <c r="BM8" s="146">
        <v>2016</v>
      </c>
      <c r="BN8" s="148" t="s">
        <v>29</v>
      </c>
      <c r="BO8" s="76"/>
      <c r="BP8" s="77"/>
      <c r="BQ8" s="83"/>
      <c r="BR8" s="84"/>
      <c r="BS8" s="149" t="s">
        <v>30</v>
      </c>
      <c r="BT8" s="150"/>
      <c r="BU8" s="138" t="s">
        <v>28</v>
      </c>
      <c r="BV8" s="138"/>
      <c r="BW8" s="138" t="s">
        <v>31</v>
      </c>
      <c r="BX8" s="138"/>
      <c r="BY8" s="138" t="s">
        <v>28</v>
      </c>
      <c r="BZ8" s="138"/>
      <c r="CA8" s="137">
        <v>2015</v>
      </c>
      <c r="CB8" s="139">
        <v>2016</v>
      </c>
      <c r="CC8" s="138" t="s">
        <v>28</v>
      </c>
      <c r="CD8" s="138"/>
      <c r="CE8" s="137">
        <v>2015</v>
      </c>
      <c r="CF8" s="139">
        <v>2016</v>
      </c>
      <c r="CG8" s="136" t="s">
        <v>29</v>
      </c>
      <c r="CH8" s="137">
        <v>2015</v>
      </c>
      <c r="CI8" s="139">
        <v>2016</v>
      </c>
      <c r="CJ8" s="16" t="s">
        <v>28</v>
      </c>
      <c r="CK8" s="137">
        <v>2015</v>
      </c>
      <c r="CL8" s="139">
        <v>2016</v>
      </c>
      <c r="CM8" s="138" t="s">
        <v>28</v>
      </c>
      <c r="CN8" s="138"/>
      <c r="CO8" s="137">
        <v>2015</v>
      </c>
      <c r="CP8" s="139">
        <v>2016</v>
      </c>
      <c r="CQ8" s="138" t="s">
        <v>28</v>
      </c>
      <c r="CR8" s="138"/>
      <c r="CS8" s="137">
        <v>2015</v>
      </c>
      <c r="CT8" s="139">
        <v>2016</v>
      </c>
      <c r="CU8" s="136" t="s">
        <v>29</v>
      </c>
      <c r="CV8" s="137">
        <v>2015</v>
      </c>
      <c r="CW8" s="139">
        <v>2016</v>
      </c>
      <c r="CX8" s="138" t="s">
        <v>28</v>
      </c>
      <c r="CY8" s="138"/>
      <c r="CZ8" s="137">
        <v>2015</v>
      </c>
      <c r="DA8" s="139">
        <v>2016</v>
      </c>
      <c r="DB8" s="141" t="s">
        <v>32</v>
      </c>
    </row>
    <row r="9" spans="1:106" s="21" customFormat="1" ht="30.75" customHeight="1">
      <c r="A9" s="190"/>
      <c r="B9" s="137"/>
      <c r="C9" s="140"/>
      <c r="D9" s="17" t="s">
        <v>33</v>
      </c>
      <c r="E9" s="17" t="s">
        <v>32</v>
      </c>
      <c r="F9" s="137"/>
      <c r="G9" s="140"/>
      <c r="H9" s="17" t="s">
        <v>33</v>
      </c>
      <c r="I9" s="17" t="s">
        <v>32</v>
      </c>
      <c r="J9" s="137"/>
      <c r="K9" s="140"/>
      <c r="L9" s="17" t="s">
        <v>33</v>
      </c>
      <c r="M9" s="17" t="s">
        <v>32</v>
      </c>
      <c r="N9" s="137"/>
      <c r="O9" s="140"/>
      <c r="P9" s="17" t="s">
        <v>33</v>
      </c>
      <c r="Q9" s="17" t="s">
        <v>32</v>
      </c>
      <c r="R9" s="137"/>
      <c r="S9" s="140"/>
      <c r="T9" s="17" t="s">
        <v>33</v>
      </c>
      <c r="U9" s="17" t="s">
        <v>32</v>
      </c>
      <c r="V9" s="137"/>
      <c r="W9" s="140"/>
      <c r="X9" s="17" t="s">
        <v>33</v>
      </c>
      <c r="Y9" s="17" t="s">
        <v>32</v>
      </c>
      <c r="Z9" s="137"/>
      <c r="AA9" s="140"/>
      <c r="AB9" s="144"/>
      <c r="AC9" s="137"/>
      <c r="AD9" s="140"/>
      <c r="AE9" s="17" t="s">
        <v>33</v>
      </c>
      <c r="AF9" s="17" t="s">
        <v>32</v>
      </c>
      <c r="AG9" s="137"/>
      <c r="AH9" s="140"/>
      <c r="AI9" s="144"/>
      <c r="AJ9" s="138"/>
      <c r="AK9" s="138"/>
      <c r="AL9" s="17" t="s">
        <v>33</v>
      </c>
      <c r="AM9" s="17" t="s">
        <v>32</v>
      </c>
      <c r="AN9" s="137"/>
      <c r="AO9" s="140"/>
      <c r="AP9" s="17" t="s">
        <v>33</v>
      </c>
      <c r="AQ9" s="17" t="s">
        <v>32</v>
      </c>
      <c r="AR9" s="137"/>
      <c r="AS9" s="140"/>
      <c r="AT9" s="144"/>
      <c r="AU9" s="137"/>
      <c r="AV9" s="140"/>
      <c r="AW9" s="17" t="s">
        <v>33</v>
      </c>
      <c r="AX9" s="17" t="s">
        <v>32</v>
      </c>
      <c r="AY9" s="137"/>
      <c r="AZ9" s="140"/>
      <c r="BA9" s="17" t="s">
        <v>33</v>
      </c>
      <c r="BB9" s="17" t="s">
        <v>32</v>
      </c>
      <c r="BC9" s="137"/>
      <c r="BD9" s="140"/>
      <c r="BE9" s="144"/>
      <c r="BF9" s="137"/>
      <c r="BG9" s="140"/>
      <c r="BH9" s="144"/>
      <c r="BI9" s="137"/>
      <c r="BJ9" s="140"/>
      <c r="BK9" s="144"/>
      <c r="BL9" s="145"/>
      <c r="BM9" s="147"/>
      <c r="BN9" s="148"/>
      <c r="BO9" s="78"/>
      <c r="BP9" s="79"/>
      <c r="BQ9" s="85">
        <v>2015</v>
      </c>
      <c r="BR9" s="84">
        <v>2016</v>
      </c>
      <c r="BS9" s="18">
        <v>2015</v>
      </c>
      <c r="BT9" s="19">
        <v>2016</v>
      </c>
      <c r="BU9" s="17" t="s">
        <v>33</v>
      </c>
      <c r="BV9" s="17" t="s">
        <v>32</v>
      </c>
      <c r="BW9" s="18">
        <v>2015</v>
      </c>
      <c r="BX9" s="19">
        <v>2016</v>
      </c>
      <c r="BY9" s="17" t="s">
        <v>33</v>
      </c>
      <c r="BZ9" s="17" t="s">
        <v>32</v>
      </c>
      <c r="CA9" s="137"/>
      <c r="CB9" s="140"/>
      <c r="CC9" s="17" t="s">
        <v>33</v>
      </c>
      <c r="CD9" s="17" t="s">
        <v>32</v>
      </c>
      <c r="CE9" s="137"/>
      <c r="CF9" s="140"/>
      <c r="CG9" s="136"/>
      <c r="CH9" s="137"/>
      <c r="CI9" s="140"/>
      <c r="CJ9" s="20" t="s">
        <v>32</v>
      </c>
      <c r="CK9" s="137"/>
      <c r="CL9" s="140"/>
      <c r="CM9" s="17" t="s">
        <v>33</v>
      </c>
      <c r="CN9" s="17" t="s">
        <v>32</v>
      </c>
      <c r="CO9" s="137"/>
      <c r="CP9" s="140"/>
      <c r="CQ9" s="17" t="s">
        <v>33</v>
      </c>
      <c r="CR9" s="17" t="s">
        <v>32</v>
      </c>
      <c r="CS9" s="137"/>
      <c r="CT9" s="140"/>
      <c r="CU9" s="136"/>
      <c r="CV9" s="137"/>
      <c r="CW9" s="140"/>
      <c r="CX9" s="17" t="s">
        <v>33</v>
      </c>
      <c r="CY9" s="17" t="s">
        <v>32</v>
      </c>
      <c r="CZ9" s="137"/>
      <c r="DA9" s="140"/>
      <c r="DB9" s="142"/>
    </row>
    <row r="10" spans="1:106" ht="12.75" customHeight="1">
      <c r="A10" s="22" t="s">
        <v>34</v>
      </c>
      <c r="B10" s="22">
        <v>1</v>
      </c>
      <c r="C10" s="22">
        <v>2</v>
      </c>
      <c r="D10" s="22">
        <v>3</v>
      </c>
      <c r="E10" s="22">
        <v>4</v>
      </c>
      <c r="F10" s="22">
        <v>5</v>
      </c>
      <c r="G10" s="22">
        <v>6</v>
      </c>
      <c r="H10" s="22">
        <v>7</v>
      </c>
      <c r="I10" s="22">
        <v>8</v>
      </c>
      <c r="J10" s="22">
        <v>9</v>
      </c>
      <c r="K10" s="22">
        <v>10</v>
      </c>
      <c r="L10" s="22">
        <v>11</v>
      </c>
      <c r="M10" s="22">
        <v>12</v>
      </c>
      <c r="N10" s="22">
        <v>13</v>
      </c>
      <c r="O10" s="22">
        <v>14</v>
      </c>
      <c r="P10" s="22">
        <v>15</v>
      </c>
      <c r="Q10" s="22">
        <v>16</v>
      </c>
      <c r="R10" s="22">
        <v>17</v>
      </c>
      <c r="S10" s="22">
        <v>18</v>
      </c>
      <c r="T10" s="22">
        <v>19</v>
      </c>
      <c r="U10" s="22">
        <v>20</v>
      </c>
      <c r="V10" s="22">
        <v>21</v>
      </c>
      <c r="W10" s="22">
        <v>22</v>
      </c>
      <c r="X10" s="22">
        <v>23</v>
      </c>
      <c r="Y10" s="22">
        <v>24</v>
      </c>
      <c r="Z10" s="22">
        <v>25</v>
      </c>
      <c r="AA10" s="22">
        <v>26</v>
      </c>
      <c r="AB10" s="22">
        <v>27</v>
      </c>
      <c r="AC10" s="22">
        <v>28</v>
      </c>
      <c r="AD10" s="22">
        <v>29</v>
      </c>
      <c r="AE10" s="22">
        <v>30</v>
      </c>
      <c r="AF10" s="22">
        <v>31</v>
      </c>
      <c r="AG10" s="22">
        <v>32</v>
      </c>
      <c r="AH10" s="22">
        <v>33</v>
      </c>
      <c r="AI10" s="22">
        <v>34</v>
      </c>
      <c r="AJ10" s="22">
        <v>35</v>
      </c>
      <c r="AK10" s="22">
        <v>36</v>
      </c>
      <c r="AL10" s="22">
        <v>37</v>
      </c>
      <c r="AM10" s="22">
        <v>38</v>
      </c>
      <c r="AN10" s="22">
        <v>35</v>
      </c>
      <c r="AO10" s="22">
        <v>36</v>
      </c>
      <c r="AP10" s="22">
        <v>37</v>
      </c>
      <c r="AQ10" s="22">
        <v>38</v>
      </c>
      <c r="AR10" s="22">
        <v>39</v>
      </c>
      <c r="AS10" s="22">
        <v>40</v>
      </c>
      <c r="AT10" s="22">
        <v>41</v>
      </c>
      <c r="AU10" s="22">
        <v>42</v>
      </c>
      <c r="AV10" s="22">
        <v>43</v>
      </c>
      <c r="AW10" s="22">
        <v>44</v>
      </c>
      <c r="AX10" s="22">
        <v>45</v>
      </c>
      <c r="AY10" s="22">
        <v>46</v>
      </c>
      <c r="AZ10" s="22">
        <v>47</v>
      </c>
      <c r="BA10" s="22">
        <v>48</v>
      </c>
      <c r="BB10" s="22">
        <v>49</v>
      </c>
      <c r="BC10" s="22">
        <v>50</v>
      </c>
      <c r="BD10" s="22">
        <v>51</v>
      </c>
      <c r="BE10" s="22">
        <v>52</v>
      </c>
      <c r="BF10" s="22">
        <v>53</v>
      </c>
      <c r="BG10" s="22">
        <v>54</v>
      </c>
      <c r="BH10" s="22">
        <v>55</v>
      </c>
      <c r="BI10" s="22">
        <v>56</v>
      </c>
      <c r="BJ10" s="22">
        <v>57</v>
      </c>
      <c r="BK10" s="22">
        <v>58</v>
      </c>
      <c r="BL10" s="22">
        <v>59</v>
      </c>
      <c r="BM10" s="22">
        <v>60</v>
      </c>
      <c r="BN10" s="22">
        <v>61</v>
      </c>
      <c r="BO10" s="80">
        <v>69</v>
      </c>
      <c r="BP10" s="80">
        <v>70</v>
      </c>
      <c r="BQ10" s="86">
        <v>71</v>
      </c>
      <c r="BR10" s="86">
        <v>72</v>
      </c>
      <c r="BS10" s="22">
        <v>62</v>
      </c>
      <c r="BT10" s="22">
        <v>63</v>
      </c>
      <c r="BU10" s="22">
        <v>64</v>
      </c>
      <c r="BV10" s="22">
        <v>65</v>
      </c>
      <c r="BW10" s="22">
        <v>66</v>
      </c>
      <c r="BX10" s="22">
        <v>67</v>
      </c>
      <c r="BY10" s="22">
        <v>68</v>
      </c>
      <c r="BZ10" s="22">
        <v>69</v>
      </c>
      <c r="CA10" s="22">
        <v>70</v>
      </c>
      <c r="CB10" s="22">
        <v>71</v>
      </c>
      <c r="CC10" s="22">
        <v>72</v>
      </c>
      <c r="CD10" s="22">
        <v>73</v>
      </c>
      <c r="CE10" s="22">
        <v>74</v>
      </c>
      <c r="CF10" s="22">
        <v>75</v>
      </c>
      <c r="CG10" s="22">
        <v>76</v>
      </c>
      <c r="CH10" s="22">
        <v>77</v>
      </c>
      <c r="CI10" s="22">
        <v>78</v>
      </c>
      <c r="CJ10" s="22">
        <v>79</v>
      </c>
      <c r="CK10" s="22">
        <v>80</v>
      </c>
      <c r="CL10" s="22">
        <v>81</v>
      </c>
      <c r="CM10" s="22">
        <v>82</v>
      </c>
      <c r="CN10" s="22">
        <v>83</v>
      </c>
      <c r="CO10" s="22">
        <v>84</v>
      </c>
      <c r="CP10" s="22">
        <v>85</v>
      </c>
      <c r="CQ10" s="22">
        <v>86</v>
      </c>
      <c r="CR10" s="22">
        <v>87</v>
      </c>
      <c r="CS10" s="22">
        <v>88</v>
      </c>
      <c r="CT10" s="22">
        <v>89</v>
      </c>
      <c r="CU10" s="22">
        <v>90</v>
      </c>
      <c r="CV10" s="22">
        <v>91</v>
      </c>
      <c r="CW10" s="22">
        <v>92</v>
      </c>
      <c r="CX10" s="22">
        <v>93</v>
      </c>
      <c r="CY10" s="22">
        <v>94</v>
      </c>
      <c r="CZ10" s="22">
        <v>95</v>
      </c>
      <c r="DA10" s="22">
        <v>96</v>
      </c>
      <c r="DB10" s="22">
        <v>97</v>
      </c>
    </row>
    <row r="11" spans="1:106" s="28" customFormat="1" ht="20.25" customHeight="1">
      <c r="A11" s="23" t="s">
        <v>35</v>
      </c>
      <c r="B11" s="60">
        <f>SUM(B12:B36)</f>
        <v>659791</v>
      </c>
      <c r="C11" s="60">
        <f>SUM(C12:C36)</f>
        <v>625742</v>
      </c>
      <c r="D11" s="61">
        <f aca="true" t="shared" si="0" ref="D11:D36">C11/B11*100</f>
        <v>94.83942642442834</v>
      </c>
      <c r="E11" s="62">
        <f aca="true" t="shared" si="1" ref="E11:E36">C11-B11</f>
        <v>-34049</v>
      </c>
      <c r="F11" s="60">
        <f>SUM(F12:F36)</f>
        <v>147595</v>
      </c>
      <c r="G11" s="60">
        <f>SUM(G12:G36)</f>
        <v>134967</v>
      </c>
      <c r="H11" s="61">
        <f aca="true" t="shared" si="2" ref="H11:H36">G11/F11*100</f>
        <v>91.44415461228361</v>
      </c>
      <c r="I11" s="60">
        <f aca="true" t="shared" si="3" ref="I11:I36">G11-F11</f>
        <v>-12628</v>
      </c>
      <c r="J11" s="60">
        <f>SUM(J12:J36)</f>
        <v>86695</v>
      </c>
      <c r="K11" s="60">
        <f>SUM(K12:K36)</f>
        <v>81693</v>
      </c>
      <c r="L11" s="104">
        <f aca="true" t="shared" si="4" ref="L11:L36">K11/J11*100</f>
        <v>94.23034777092104</v>
      </c>
      <c r="M11" s="102">
        <f aca="true" t="shared" si="5" ref="M11:M36">K11-J11</f>
        <v>-5002</v>
      </c>
      <c r="N11" s="60">
        <f>SUM(N12:N36)</f>
        <v>51332</v>
      </c>
      <c r="O11" s="60">
        <f>SUM(O12:O36)</f>
        <v>46074</v>
      </c>
      <c r="P11" s="91">
        <f aca="true" t="shared" si="6" ref="P11:P36">O11/N11*100</f>
        <v>89.75687680199485</v>
      </c>
      <c r="Q11" s="102">
        <f aca="true" t="shared" si="7" ref="Q11:Q36">O11-N11</f>
        <v>-5258</v>
      </c>
      <c r="R11" s="60">
        <f>SUM(R12:R36)</f>
        <v>2522</v>
      </c>
      <c r="S11" s="60">
        <f>SUM(S12:S36)</f>
        <v>1874</v>
      </c>
      <c r="T11" s="91">
        <f aca="true" t="shared" si="8" ref="T11:T36">S11/R11*100</f>
        <v>74.30610626486916</v>
      </c>
      <c r="U11" s="92">
        <f aca="true" t="shared" si="9" ref="U11:U36">S11-R11</f>
        <v>-648</v>
      </c>
      <c r="V11" s="60">
        <f>SUM(V12:V36)</f>
        <v>2039</v>
      </c>
      <c r="W11" s="60">
        <f>SUM(W12:W36)</f>
        <v>2582</v>
      </c>
      <c r="X11" s="63">
        <f aca="true" t="shared" si="10" ref="X11:X36">W11/V11*100</f>
        <v>126.63070132417853</v>
      </c>
      <c r="Y11" s="62">
        <f aca="true" t="shared" si="11" ref="Y11:Y36">W11-V11</f>
        <v>543</v>
      </c>
      <c r="Z11" s="24">
        <f>ROUND(N11/B11*100,1)</f>
        <v>7.8</v>
      </c>
      <c r="AA11" s="24">
        <f>ROUND(O11/C11*100,1)</f>
        <v>7.4</v>
      </c>
      <c r="AB11" s="95">
        <f aca="true" t="shared" si="12" ref="AB11:AB36">AA11-Z11</f>
        <v>-0.39999999999999947</v>
      </c>
      <c r="AC11" s="26">
        <f>SUM(AC12:AC36)</f>
        <v>51525</v>
      </c>
      <c r="AD11" s="26">
        <f>SUM(AD12:AD36)</f>
        <v>39676</v>
      </c>
      <c r="AE11" s="95">
        <f>AD11/AC11*100</f>
        <v>77.00339640950995</v>
      </c>
      <c r="AF11" s="96">
        <f>AD11-AC11</f>
        <v>-11849</v>
      </c>
      <c r="AG11" s="24">
        <v>42.5</v>
      </c>
      <c r="AH11" s="24">
        <v>49.9</v>
      </c>
      <c r="AI11" s="24">
        <f aca="true" t="shared" si="13" ref="AI11:AI36">AH11-AG11</f>
        <v>7.399999999999999</v>
      </c>
      <c r="AJ11" s="25">
        <f>SUM(AJ12:AJ36)</f>
        <v>0</v>
      </c>
      <c r="AK11" s="25">
        <f>SUM(AK12:AK36)</f>
        <v>0</v>
      </c>
      <c r="AL11" s="24" t="e">
        <f aca="true" t="shared" si="14" ref="AL11:AL36">AK11/AJ11*100</f>
        <v>#DIV/0!</v>
      </c>
      <c r="AM11" s="25">
        <f aca="true" t="shared" si="15" ref="AM11:AM36">AK11-AJ11</f>
        <v>0</v>
      </c>
      <c r="AN11" s="26">
        <f>SUM(AN12:AN36)</f>
        <v>8920</v>
      </c>
      <c r="AO11" s="26">
        <f>SUM(AO12:AO36)</f>
        <v>8631</v>
      </c>
      <c r="AP11" s="95">
        <f>AO11/AN11*100</f>
        <v>96.76008968609865</v>
      </c>
      <c r="AQ11" s="99">
        <f>AO11-AN11</f>
        <v>-289</v>
      </c>
      <c r="AR11" s="24">
        <v>37.8</v>
      </c>
      <c r="AS11" s="24">
        <v>36</v>
      </c>
      <c r="AT11" s="95">
        <f aca="true" t="shared" si="16" ref="AT11:AT35">AS11-AR11</f>
        <v>-1.7999999999999972</v>
      </c>
      <c r="AU11" s="26">
        <f>SUM(AU12:AU36)</f>
        <v>22609</v>
      </c>
      <c r="AV11" s="26">
        <f>SUM(AV12:AV36)</f>
        <v>25143</v>
      </c>
      <c r="AW11" s="33">
        <f aca="true" t="shared" si="17" ref="AW11:AW36">AV11/AU11*100</f>
        <v>111.20792604714937</v>
      </c>
      <c r="AX11" s="19">
        <f aca="true" t="shared" si="18" ref="AX11:AX36">AV11-AU11</f>
        <v>2534</v>
      </c>
      <c r="AY11" s="64">
        <f>SUM(AY12:AY36)</f>
        <v>532691</v>
      </c>
      <c r="AZ11" s="64">
        <f>SUM(AZ12:AZ36)</f>
        <v>511920</v>
      </c>
      <c r="BA11" s="65">
        <f>AZ11/AY11*100</f>
        <v>96.10074133033973</v>
      </c>
      <c r="BB11" s="19">
        <f>AZ11-AY11</f>
        <v>-20771</v>
      </c>
      <c r="BC11" s="25">
        <f>AVERAGE(BC12:BC36)</f>
        <v>110.44</v>
      </c>
      <c r="BD11" s="25">
        <f>AVERAGE(BD12:BD36)</f>
        <v>114.32</v>
      </c>
      <c r="BE11" s="99">
        <f>BD11-BC11</f>
        <v>3.8799999999999955</v>
      </c>
      <c r="BF11" s="25">
        <f>AVERAGE(BF12:BF36)</f>
        <v>101.36</v>
      </c>
      <c r="BG11" s="25">
        <f>AVERAGE(BG12:BG36)</f>
        <v>105.52</v>
      </c>
      <c r="BH11" s="99">
        <v>5</v>
      </c>
      <c r="BI11" s="24">
        <v>5.5</v>
      </c>
      <c r="BJ11" s="24"/>
      <c r="BK11" s="24">
        <f>BJ11-BI11</f>
        <v>-5.5</v>
      </c>
      <c r="BL11" s="27">
        <f aca="true" t="shared" si="19" ref="BL11:BL36">ROUND(BO11/B11*100,1)</f>
        <v>12.9</v>
      </c>
      <c r="BM11" s="27">
        <f aca="true" t="shared" si="20" ref="BM11:BM36">ROUND(BP11/C11*100,1)</f>
        <v>11.1</v>
      </c>
      <c r="BN11" s="66">
        <f>BM11-BL11</f>
        <v>-1.8000000000000007</v>
      </c>
      <c r="BO11" s="78">
        <f>B11-N11-CK11</f>
        <v>85355</v>
      </c>
      <c r="BP11" s="79">
        <f>C11-O11-CL11</f>
        <v>69616</v>
      </c>
      <c r="BQ11" s="85">
        <f>SUM(BQ12:BQ36)</f>
        <v>0</v>
      </c>
      <c r="BR11" s="84">
        <f>SUM(BR12:BR36)</f>
        <v>0</v>
      </c>
      <c r="BS11" s="67">
        <f>SUM(BS12:BS36)</f>
        <v>156810</v>
      </c>
      <c r="BT11" s="26">
        <f>SUM(BT12:BT36)</f>
        <v>140231</v>
      </c>
      <c r="BU11" s="95">
        <f aca="true" t="shared" si="21" ref="BU11:BU36">ROUND(BT11/BS11*100,1)</f>
        <v>89.4</v>
      </c>
      <c r="BV11" s="96">
        <f aca="true" t="shared" si="22" ref="BV11:BV36">BT11-BS11</f>
        <v>-16579</v>
      </c>
      <c r="BW11" s="26">
        <f>SUM(BW12:BW36)</f>
        <v>151436</v>
      </c>
      <c r="BX11" s="26">
        <f>SUM(BX12:BX36)</f>
        <v>135000</v>
      </c>
      <c r="BY11" s="95">
        <f aca="true" t="shared" si="23" ref="BY11:BY36">ROUND(BX11/BW11*100,1)</f>
        <v>89.1</v>
      </c>
      <c r="BZ11" s="96">
        <f aca="true" t="shared" si="24" ref="BZ11:BZ36">BX11-BW11</f>
        <v>-16436</v>
      </c>
      <c r="CA11" s="26">
        <f>SUM(CA12:CA36)</f>
        <v>86251</v>
      </c>
      <c r="CB11" s="26">
        <f>SUM(CB12:CB36)</f>
        <v>82302</v>
      </c>
      <c r="CC11" s="100">
        <f>ROUND(CB11/CA11*100,1)</f>
        <v>95.4</v>
      </c>
      <c r="CD11" s="96">
        <f>CB11-CA11</f>
        <v>-3949</v>
      </c>
      <c r="CE11" s="24">
        <f aca="true" t="shared" si="25" ref="CE11:CF36">ROUND(CA11/BW11*100,1)</f>
        <v>57</v>
      </c>
      <c r="CF11" s="24">
        <f t="shared" si="25"/>
        <v>61</v>
      </c>
      <c r="CG11" s="24">
        <f aca="true" t="shared" si="26" ref="CG11:CG36">CF11-CE11</f>
        <v>4</v>
      </c>
      <c r="CH11" s="25">
        <f>AVERAGE(CH12:CH36)</f>
        <v>8.56</v>
      </c>
      <c r="CI11" s="25">
        <f>AVERAGE(CI12:CI36)</f>
        <v>8.68</v>
      </c>
      <c r="CJ11" s="25">
        <f>CI11-CH11</f>
        <v>0.11999999999999922</v>
      </c>
      <c r="CK11" s="26">
        <f>SUM(CK12:CK36)</f>
        <v>523104</v>
      </c>
      <c r="CL11" s="26">
        <f>SUM(CL12:CL36)</f>
        <v>510052</v>
      </c>
      <c r="CM11" s="24">
        <f aca="true" t="shared" si="27" ref="CM11:CM36">CL11/CK11*100</f>
        <v>97.50489386431761</v>
      </c>
      <c r="CN11" s="26">
        <f aca="true" t="shared" si="28" ref="CN11:CN36">CL11-CK11</f>
        <v>-13052</v>
      </c>
      <c r="CO11" s="26">
        <f>SUM(CO12:CO36)</f>
        <v>421567</v>
      </c>
      <c r="CP11" s="26">
        <f>SUM(CP12:CP36)</f>
        <v>417178</v>
      </c>
      <c r="CQ11" s="24">
        <f aca="true" t="shared" si="29" ref="CQ11:CQ36">CP11/CO11*100</f>
        <v>98.95888435290239</v>
      </c>
      <c r="CR11" s="26">
        <f aca="true" t="shared" si="30" ref="CR11:CR36">CP11-CO11</f>
        <v>-4389</v>
      </c>
      <c r="CS11" s="26">
        <v>1206</v>
      </c>
      <c r="CT11" s="26">
        <v>1496</v>
      </c>
      <c r="CU11" s="26">
        <f aca="true" t="shared" si="31" ref="CU11:CU36">CT11-CS11</f>
        <v>290</v>
      </c>
      <c r="CV11" s="26">
        <f>SUM(CV12:CV36)</f>
        <v>43352</v>
      </c>
      <c r="CW11" s="26">
        <f>SUM(CW12:CW36)</f>
        <v>35158</v>
      </c>
      <c r="CX11" s="24">
        <f aca="true" t="shared" si="32" ref="CX11:CX36">CW11/CV11*100</f>
        <v>81.09891123823584</v>
      </c>
      <c r="CY11" s="26">
        <f aca="true" t="shared" si="33" ref="CY11:CY36">CW11-CV11</f>
        <v>-8194</v>
      </c>
      <c r="CZ11" s="34">
        <f aca="true" t="shared" si="34" ref="CZ11:DA36">ROUND(CK11/CV11,0)</f>
        <v>12</v>
      </c>
      <c r="DA11" s="34">
        <f t="shared" si="34"/>
        <v>15</v>
      </c>
      <c r="DB11" s="101">
        <f>DA11-CZ11</f>
        <v>3</v>
      </c>
    </row>
    <row r="12" spans="1:108" ht="17.25" customHeight="1">
      <c r="A12" s="35" t="s">
        <v>36</v>
      </c>
      <c r="B12" s="36">
        <v>36094</v>
      </c>
      <c r="C12" s="36">
        <v>36608</v>
      </c>
      <c r="D12" s="30">
        <f t="shared" si="0"/>
        <v>101.42405940045435</v>
      </c>
      <c r="E12" s="31">
        <f t="shared" si="1"/>
        <v>514</v>
      </c>
      <c r="F12" s="36">
        <v>9593</v>
      </c>
      <c r="G12" s="36">
        <v>8547</v>
      </c>
      <c r="H12" s="30">
        <f t="shared" si="2"/>
        <v>89.09621599082665</v>
      </c>
      <c r="I12" s="29">
        <f t="shared" si="3"/>
        <v>-1046</v>
      </c>
      <c r="J12" s="36">
        <v>2792</v>
      </c>
      <c r="K12" s="36">
        <v>2743</v>
      </c>
      <c r="L12" s="98">
        <f t="shared" si="4"/>
        <v>98.24498567335243</v>
      </c>
      <c r="M12" s="97">
        <f t="shared" si="5"/>
        <v>-49</v>
      </c>
      <c r="N12" s="36">
        <v>2578</v>
      </c>
      <c r="O12" s="36">
        <v>2288</v>
      </c>
      <c r="P12" s="93">
        <f t="shared" si="6"/>
        <v>88.75096974398758</v>
      </c>
      <c r="Q12" s="97">
        <f t="shared" si="7"/>
        <v>-290</v>
      </c>
      <c r="R12" s="36">
        <v>83</v>
      </c>
      <c r="S12" s="36">
        <v>76</v>
      </c>
      <c r="T12" s="93">
        <f t="shared" si="8"/>
        <v>91.56626506024097</v>
      </c>
      <c r="U12" s="94">
        <f t="shared" si="9"/>
        <v>-7</v>
      </c>
      <c r="V12" s="37">
        <v>112</v>
      </c>
      <c r="W12" s="36">
        <v>119</v>
      </c>
      <c r="X12" s="32">
        <f>W12/V12*100</f>
        <v>106.25</v>
      </c>
      <c r="Y12" s="31">
        <f t="shared" si="11"/>
        <v>7</v>
      </c>
      <c r="Z12" s="38">
        <f aca="true" t="shared" si="35" ref="Z12:Z36">ROUND(N12/B12*100,1)</f>
        <v>7.1</v>
      </c>
      <c r="AA12" s="38">
        <f aca="true" t="shared" si="36" ref="AA12:AA36">ROUND(O12/C12*100,1)</f>
        <v>6.3</v>
      </c>
      <c r="AB12" s="103">
        <f t="shared" si="12"/>
        <v>-0.7999999999999998</v>
      </c>
      <c r="AC12" s="36">
        <v>1389</v>
      </c>
      <c r="AD12" s="37">
        <v>1372</v>
      </c>
      <c r="AE12" s="93">
        <f>AD12/AC12*100</f>
        <v>98.77609791216703</v>
      </c>
      <c r="AF12" s="97">
        <f>AD12-AC12</f>
        <v>-17</v>
      </c>
      <c r="AG12" s="68">
        <v>66.6</v>
      </c>
      <c r="AH12" s="39">
        <v>75.9</v>
      </c>
      <c r="AI12" s="32">
        <f t="shared" si="13"/>
        <v>9.300000000000011</v>
      </c>
      <c r="AJ12" s="31"/>
      <c r="AK12" s="31"/>
      <c r="AL12" s="32" t="e">
        <f t="shared" si="14"/>
        <v>#DIV/0!</v>
      </c>
      <c r="AM12" s="31">
        <f t="shared" si="15"/>
        <v>0</v>
      </c>
      <c r="AN12" s="37">
        <v>82</v>
      </c>
      <c r="AO12" s="37">
        <v>151</v>
      </c>
      <c r="AP12" s="24">
        <f aca="true" t="shared" si="37" ref="AP12:AP35">AO12/AN12*100</f>
        <v>184.14634146341464</v>
      </c>
      <c r="AQ12" s="31">
        <f aca="true" t="shared" si="38" ref="AQ12:AQ36">AO12-AN12</f>
        <v>69</v>
      </c>
      <c r="AR12" s="32">
        <v>0</v>
      </c>
      <c r="AS12" s="32">
        <v>100</v>
      </c>
      <c r="AT12" s="32">
        <f t="shared" si="16"/>
        <v>100</v>
      </c>
      <c r="AU12" s="36">
        <v>936</v>
      </c>
      <c r="AV12" s="36">
        <v>807</v>
      </c>
      <c r="AW12" s="98">
        <f t="shared" si="17"/>
        <v>86.21794871794873</v>
      </c>
      <c r="AX12" s="97">
        <f t="shared" si="18"/>
        <v>-129</v>
      </c>
      <c r="AY12" s="36">
        <v>31272</v>
      </c>
      <c r="AZ12" s="36">
        <v>32081</v>
      </c>
      <c r="BA12" s="32">
        <f aca="true" t="shared" si="39" ref="BA12:BA36">AZ12/AY12*100</f>
        <v>102.58697876694806</v>
      </c>
      <c r="BB12" s="29">
        <f aca="true" t="shared" si="40" ref="BB12:BB36">AZ12-AY12</f>
        <v>809</v>
      </c>
      <c r="BC12" s="40">
        <v>107</v>
      </c>
      <c r="BD12" s="37">
        <v>110</v>
      </c>
      <c r="BE12" s="94">
        <f aca="true" t="shared" si="41" ref="BE12:BE36">BD12-BC12</f>
        <v>3</v>
      </c>
      <c r="BF12" s="40">
        <v>103</v>
      </c>
      <c r="BG12" s="37">
        <v>103</v>
      </c>
      <c r="BH12" s="31">
        <f aca="true" t="shared" si="42" ref="BH12:BH36">BG12-BF12</f>
        <v>0</v>
      </c>
      <c r="BI12" s="39">
        <v>4.8</v>
      </c>
      <c r="BJ12" s="39"/>
      <c r="BK12" s="32">
        <f aca="true" t="shared" si="43" ref="BK12:BK36">BJ12-BI12</f>
        <v>-4.8</v>
      </c>
      <c r="BL12" s="41">
        <f t="shared" si="19"/>
        <v>9.1</v>
      </c>
      <c r="BM12" s="41">
        <f t="shared" si="20"/>
        <v>8.3</v>
      </c>
      <c r="BN12" s="47">
        <f aca="true" t="shared" si="44" ref="BN12:BN36">BM12-BL12</f>
        <v>-0.7999999999999989</v>
      </c>
      <c r="BO12" s="78">
        <f aca="true" t="shared" si="45" ref="BO12:BO36">B12-N12-CK12</f>
        <v>3280</v>
      </c>
      <c r="BP12" s="79">
        <f aca="true" t="shared" si="46" ref="BP12:BP36">C12-O12-CL12</f>
        <v>3028</v>
      </c>
      <c r="BQ12" s="85"/>
      <c r="BR12" s="84"/>
      <c r="BS12" s="42">
        <v>4579</v>
      </c>
      <c r="BT12" s="36">
        <v>4397</v>
      </c>
      <c r="BU12" s="93">
        <f t="shared" si="21"/>
        <v>96</v>
      </c>
      <c r="BV12" s="97">
        <f t="shared" si="22"/>
        <v>-182</v>
      </c>
      <c r="BW12" s="43">
        <v>4341</v>
      </c>
      <c r="BX12" s="36">
        <v>4249</v>
      </c>
      <c r="BY12" s="93">
        <f t="shared" si="23"/>
        <v>97.9</v>
      </c>
      <c r="BZ12" s="97">
        <f t="shared" si="24"/>
        <v>-92</v>
      </c>
      <c r="CA12" s="43">
        <v>2707</v>
      </c>
      <c r="CB12" s="36">
        <v>2651</v>
      </c>
      <c r="CC12" s="98">
        <f aca="true" t="shared" si="47" ref="CC12:CC36">ROUND(CB12/CA12*100,1)</f>
        <v>97.9</v>
      </c>
      <c r="CD12" s="97">
        <f aca="true" t="shared" si="48" ref="CD12:CD36">CB12-CA12</f>
        <v>-56</v>
      </c>
      <c r="CE12" s="39">
        <f t="shared" si="25"/>
        <v>62.4</v>
      </c>
      <c r="CF12" s="39">
        <f>ROUND(CB12/BX12*100,1)</f>
        <v>62.4</v>
      </c>
      <c r="CG12" s="32">
        <f t="shared" si="26"/>
        <v>0</v>
      </c>
      <c r="CH12" s="37">
        <v>8</v>
      </c>
      <c r="CI12" s="37">
        <v>8</v>
      </c>
      <c r="CJ12" s="31">
        <f aca="true" t="shared" si="49" ref="CJ12:CJ36">CI12-CH12</f>
        <v>0</v>
      </c>
      <c r="CK12" s="36">
        <v>30236</v>
      </c>
      <c r="CL12" s="36">
        <v>31292</v>
      </c>
      <c r="CM12" s="32">
        <f t="shared" si="27"/>
        <v>103.49252546633151</v>
      </c>
      <c r="CN12" s="29">
        <f t="shared" si="28"/>
        <v>1056</v>
      </c>
      <c r="CO12" s="36">
        <v>26391</v>
      </c>
      <c r="CP12" s="36">
        <v>27593</v>
      </c>
      <c r="CQ12" s="32">
        <f t="shared" si="29"/>
        <v>104.55458300178091</v>
      </c>
      <c r="CR12" s="29">
        <f t="shared" si="30"/>
        <v>1202</v>
      </c>
      <c r="CS12" s="44">
        <v>1209</v>
      </c>
      <c r="CT12" s="36">
        <v>1498</v>
      </c>
      <c r="CU12" s="29">
        <f t="shared" si="31"/>
        <v>289</v>
      </c>
      <c r="CV12" s="36">
        <v>1300</v>
      </c>
      <c r="CW12" s="36">
        <v>1366</v>
      </c>
      <c r="CX12" s="32">
        <f t="shared" si="32"/>
        <v>105.07692307692307</v>
      </c>
      <c r="CY12" s="45">
        <f t="shared" si="33"/>
        <v>66</v>
      </c>
      <c r="CZ12" s="46">
        <f t="shared" si="34"/>
        <v>23</v>
      </c>
      <c r="DA12" s="46">
        <f t="shared" si="34"/>
        <v>23</v>
      </c>
      <c r="DB12" s="31">
        <f aca="true" t="shared" si="50" ref="DB12:DB36">DA12-CZ12</f>
        <v>0</v>
      </c>
      <c r="DC12" s="28">
        <v>214</v>
      </c>
      <c r="DD12" s="28">
        <f>DC12+N12</f>
        <v>2792</v>
      </c>
    </row>
    <row r="13" spans="1:108" ht="17.25" customHeight="1">
      <c r="A13" s="35" t="s">
        <v>37</v>
      </c>
      <c r="B13" s="36">
        <v>15236</v>
      </c>
      <c r="C13" s="36">
        <v>15315</v>
      </c>
      <c r="D13" s="30">
        <f t="shared" si="0"/>
        <v>100.51850879495932</v>
      </c>
      <c r="E13" s="31">
        <f t="shared" si="1"/>
        <v>79</v>
      </c>
      <c r="F13" s="36">
        <v>4046</v>
      </c>
      <c r="G13" s="36">
        <v>3576</v>
      </c>
      <c r="H13" s="30">
        <f t="shared" si="2"/>
        <v>88.38358872960949</v>
      </c>
      <c r="I13" s="29">
        <f t="shared" si="3"/>
        <v>-470</v>
      </c>
      <c r="J13" s="36">
        <v>3795</v>
      </c>
      <c r="K13" s="36">
        <v>3026</v>
      </c>
      <c r="L13" s="98">
        <f t="shared" si="4"/>
        <v>79.7364953886693</v>
      </c>
      <c r="M13" s="97">
        <f t="shared" si="5"/>
        <v>-769</v>
      </c>
      <c r="N13" s="36">
        <v>1427</v>
      </c>
      <c r="O13" s="36">
        <v>1361</v>
      </c>
      <c r="P13" s="93">
        <f t="shared" si="6"/>
        <v>95.374912403644</v>
      </c>
      <c r="Q13" s="97">
        <f t="shared" si="7"/>
        <v>-66</v>
      </c>
      <c r="R13" s="36">
        <v>128</v>
      </c>
      <c r="S13" s="36">
        <v>91</v>
      </c>
      <c r="T13" s="93">
        <f t="shared" si="8"/>
        <v>71.09375</v>
      </c>
      <c r="U13" s="94">
        <f t="shared" si="9"/>
        <v>-37</v>
      </c>
      <c r="V13" s="37">
        <v>81</v>
      </c>
      <c r="W13" s="36">
        <v>116</v>
      </c>
      <c r="X13" s="32">
        <f t="shared" si="10"/>
        <v>143.20987654320987</v>
      </c>
      <c r="Y13" s="31">
        <f t="shared" si="11"/>
        <v>35</v>
      </c>
      <c r="Z13" s="38">
        <f t="shared" si="35"/>
        <v>9.4</v>
      </c>
      <c r="AA13" s="38">
        <f t="shared" si="36"/>
        <v>8.9</v>
      </c>
      <c r="AB13" s="103">
        <f t="shared" si="12"/>
        <v>-0.5</v>
      </c>
      <c r="AC13" s="36">
        <v>1319</v>
      </c>
      <c r="AD13" s="37">
        <v>782</v>
      </c>
      <c r="AE13" s="93">
        <f aca="true" t="shared" si="51" ref="AE13:AE36">AD13/AC13*100</f>
        <v>59.28733889310084</v>
      </c>
      <c r="AF13" s="97">
        <f aca="true" t="shared" si="52" ref="AF13:AF36">AD13-AC13</f>
        <v>-537</v>
      </c>
      <c r="AG13" s="68">
        <v>57</v>
      </c>
      <c r="AH13" s="39">
        <v>64.6</v>
      </c>
      <c r="AI13" s="32">
        <f t="shared" si="13"/>
        <v>7.599999999999994</v>
      </c>
      <c r="AJ13" s="31"/>
      <c r="AK13" s="31"/>
      <c r="AL13" s="32" t="e">
        <f t="shared" si="14"/>
        <v>#DIV/0!</v>
      </c>
      <c r="AM13" s="31">
        <f t="shared" si="15"/>
        <v>0</v>
      </c>
      <c r="AN13" s="37">
        <v>117</v>
      </c>
      <c r="AO13" s="37">
        <v>162</v>
      </c>
      <c r="AP13" s="24">
        <f t="shared" si="37"/>
        <v>138.46153846153845</v>
      </c>
      <c r="AQ13" s="31">
        <f t="shared" si="38"/>
        <v>45</v>
      </c>
      <c r="AR13" s="32">
        <v>61.7</v>
      </c>
      <c r="AS13" s="32">
        <v>39</v>
      </c>
      <c r="AT13" s="93">
        <f t="shared" si="16"/>
        <v>-22.700000000000003</v>
      </c>
      <c r="AU13" s="36">
        <v>685</v>
      </c>
      <c r="AV13" s="36">
        <v>867</v>
      </c>
      <c r="AW13" s="30">
        <f t="shared" si="17"/>
        <v>126.56934306569343</v>
      </c>
      <c r="AX13" s="29">
        <f t="shared" si="18"/>
        <v>182</v>
      </c>
      <c r="AY13" s="36">
        <v>12307</v>
      </c>
      <c r="AZ13" s="36">
        <v>12759</v>
      </c>
      <c r="BA13" s="32">
        <f t="shared" si="39"/>
        <v>103.67270658974567</v>
      </c>
      <c r="BB13" s="29">
        <f t="shared" si="40"/>
        <v>452</v>
      </c>
      <c r="BC13" s="40">
        <v>98</v>
      </c>
      <c r="BD13" s="37">
        <v>101</v>
      </c>
      <c r="BE13" s="94">
        <f t="shared" si="41"/>
        <v>3</v>
      </c>
      <c r="BF13" s="40">
        <v>83</v>
      </c>
      <c r="BG13" s="37">
        <v>88</v>
      </c>
      <c r="BH13" s="94">
        <f t="shared" si="42"/>
        <v>5</v>
      </c>
      <c r="BI13" s="39">
        <v>4.3</v>
      </c>
      <c r="BJ13" s="39"/>
      <c r="BK13" s="32">
        <f t="shared" si="43"/>
        <v>-4.3</v>
      </c>
      <c r="BL13" s="41">
        <f t="shared" si="19"/>
        <v>14</v>
      </c>
      <c r="BM13" s="41">
        <f t="shared" si="20"/>
        <v>10.4</v>
      </c>
      <c r="BN13" s="47">
        <f t="shared" si="44"/>
        <v>-3.5999999999999996</v>
      </c>
      <c r="BO13" s="78">
        <f t="shared" si="45"/>
        <v>2140</v>
      </c>
      <c r="BP13" s="79">
        <f t="shared" si="46"/>
        <v>1600</v>
      </c>
      <c r="BQ13" s="85"/>
      <c r="BR13" s="84"/>
      <c r="BS13" s="42">
        <v>5065</v>
      </c>
      <c r="BT13" s="36">
        <v>4689</v>
      </c>
      <c r="BU13" s="93">
        <f t="shared" si="21"/>
        <v>92.6</v>
      </c>
      <c r="BV13" s="97">
        <f t="shared" si="22"/>
        <v>-376</v>
      </c>
      <c r="BW13" s="43">
        <v>4979</v>
      </c>
      <c r="BX13" s="36">
        <v>4510</v>
      </c>
      <c r="BY13" s="93">
        <f t="shared" si="23"/>
        <v>90.6</v>
      </c>
      <c r="BZ13" s="97">
        <f t="shared" si="24"/>
        <v>-469</v>
      </c>
      <c r="CA13" s="43">
        <v>3679</v>
      </c>
      <c r="CB13" s="36">
        <v>2898</v>
      </c>
      <c r="CC13" s="98">
        <f t="shared" si="47"/>
        <v>78.8</v>
      </c>
      <c r="CD13" s="97">
        <f t="shared" si="48"/>
        <v>-781</v>
      </c>
      <c r="CE13" s="39">
        <f t="shared" si="25"/>
        <v>73.9</v>
      </c>
      <c r="CF13" s="39">
        <f t="shared" si="25"/>
        <v>64.3</v>
      </c>
      <c r="CG13" s="93">
        <f t="shared" si="26"/>
        <v>-9.600000000000009</v>
      </c>
      <c r="CH13" s="37">
        <v>5</v>
      </c>
      <c r="CI13" s="37">
        <v>7</v>
      </c>
      <c r="CJ13" s="94">
        <f t="shared" si="49"/>
        <v>2</v>
      </c>
      <c r="CK13" s="36">
        <v>11669</v>
      </c>
      <c r="CL13" s="36">
        <v>12354</v>
      </c>
      <c r="CM13" s="32">
        <f t="shared" si="27"/>
        <v>105.87025452052447</v>
      </c>
      <c r="CN13" s="29">
        <f t="shared" si="28"/>
        <v>685</v>
      </c>
      <c r="CO13" s="36">
        <v>9264</v>
      </c>
      <c r="CP13" s="36">
        <v>10231</v>
      </c>
      <c r="CQ13" s="32">
        <f t="shared" si="29"/>
        <v>110.43825561312607</v>
      </c>
      <c r="CR13" s="29">
        <f t="shared" si="30"/>
        <v>967</v>
      </c>
      <c r="CS13" s="44">
        <v>1009</v>
      </c>
      <c r="CT13" s="36">
        <v>1321</v>
      </c>
      <c r="CU13" s="29">
        <f t="shared" si="31"/>
        <v>312</v>
      </c>
      <c r="CV13" s="36">
        <v>658</v>
      </c>
      <c r="CW13" s="36">
        <v>1057</v>
      </c>
      <c r="CX13" s="32">
        <f t="shared" si="32"/>
        <v>160.63829787234042</v>
      </c>
      <c r="CY13" s="45">
        <f t="shared" si="33"/>
        <v>399</v>
      </c>
      <c r="CZ13" s="46">
        <f t="shared" si="34"/>
        <v>18</v>
      </c>
      <c r="DA13" s="46">
        <f t="shared" si="34"/>
        <v>12</v>
      </c>
      <c r="DB13" s="31">
        <f t="shared" si="50"/>
        <v>-6</v>
      </c>
      <c r="DC13" s="28">
        <v>2368</v>
      </c>
      <c r="DD13" s="28">
        <f aca="true" t="shared" si="53" ref="DD13:DD36">DC13+N13</f>
        <v>3795</v>
      </c>
    </row>
    <row r="14" spans="1:108" ht="17.25" customHeight="1">
      <c r="A14" s="35" t="s">
        <v>38</v>
      </c>
      <c r="B14" s="36">
        <v>46652</v>
      </c>
      <c r="C14" s="36">
        <v>48116</v>
      </c>
      <c r="D14" s="30">
        <f t="shared" si="0"/>
        <v>103.13812912629683</v>
      </c>
      <c r="E14" s="31">
        <f t="shared" si="1"/>
        <v>1464</v>
      </c>
      <c r="F14" s="36">
        <v>10544</v>
      </c>
      <c r="G14" s="36">
        <v>10370</v>
      </c>
      <c r="H14" s="30">
        <f t="shared" si="2"/>
        <v>98.34977238239757</v>
      </c>
      <c r="I14" s="29">
        <f t="shared" si="3"/>
        <v>-174</v>
      </c>
      <c r="J14" s="36">
        <v>6307</v>
      </c>
      <c r="K14" s="36">
        <v>6828</v>
      </c>
      <c r="L14" s="30">
        <f t="shared" si="4"/>
        <v>108.2606627556683</v>
      </c>
      <c r="M14" s="29">
        <f t="shared" si="5"/>
        <v>521</v>
      </c>
      <c r="N14" s="36">
        <v>4611</v>
      </c>
      <c r="O14" s="36">
        <v>4874</v>
      </c>
      <c r="P14" s="32">
        <f t="shared" si="6"/>
        <v>105.70375189763608</v>
      </c>
      <c r="Q14" s="29">
        <f t="shared" si="7"/>
        <v>263</v>
      </c>
      <c r="R14" s="36">
        <v>217</v>
      </c>
      <c r="S14" s="36">
        <v>182</v>
      </c>
      <c r="T14" s="93">
        <f t="shared" si="8"/>
        <v>83.87096774193549</v>
      </c>
      <c r="U14" s="94">
        <f t="shared" si="9"/>
        <v>-35</v>
      </c>
      <c r="V14" s="37">
        <v>115</v>
      </c>
      <c r="W14" s="36">
        <v>153</v>
      </c>
      <c r="X14" s="32">
        <f t="shared" si="10"/>
        <v>133.04347826086956</v>
      </c>
      <c r="Y14" s="31">
        <f t="shared" si="11"/>
        <v>38</v>
      </c>
      <c r="Z14" s="38">
        <f t="shared" si="35"/>
        <v>9.9</v>
      </c>
      <c r="AA14" s="38">
        <f t="shared" si="36"/>
        <v>10.1</v>
      </c>
      <c r="AB14" s="39">
        <f t="shared" si="12"/>
        <v>0.1999999999999993</v>
      </c>
      <c r="AC14" s="36">
        <v>3835</v>
      </c>
      <c r="AD14" s="37">
        <v>3743</v>
      </c>
      <c r="AE14" s="93">
        <f t="shared" si="51"/>
        <v>97.60104302477184</v>
      </c>
      <c r="AF14" s="97">
        <f t="shared" si="52"/>
        <v>-92</v>
      </c>
      <c r="AG14" s="68">
        <v>32</v>
      </c>
      <c r="AH14" s="39">
        <v>36.1</v>
      </c>
      <c r="AI14" s="32">
        <f t="shared" si="13"/>
        <v>4.100000000000001</v>
      </c>
      <c r="AJ14" s="31"/>
      <c r="AK14" s="31"/>
      <c r="AL14" s="32" t="e">
        <f t="shared" si="14"/>
        <v>#DIV/0!</v>
      </c>
      <c r="AM14" s="31">
        <f t="shared" si="15"/>
        <v>0</v>
      </c>
      <c r="AN14" s="37">
        <v>953</v>
      </c>
      <c r="AO14" s="37">
        <v>1051</v>
      </c>
      <c r="AP14" s="24">
        <f t="shared" si="37"/>
        <v>110.28331584470095</v>
      </c>
      <c r="AQ14" s="31">
        <f t="shared" si="38"/>
        <v>98</v>
      </c>
      <c r="AR14" s="32">
        <v>34.3</v>
      </c>
      <c r="AS14" s="32">
        <v>35.6</v>
      </c>
      <c r="AT14" s="32">
        <f t="shared" si="16"/>
        <v>1.3000000000000043</v>
      </c>
      <c r="AU14" s="36">
        <v>1765</v>
      </c>
      <c r="AV14" s="36">
        <v>1811</v>
      </c>
      <c r="AW14" s="30">
        <f t="shared" si="17"/>
        <v>102.60623229461756</v>
      </c>
      <c r="AX14" s="29">
        <f t="shared" si="18"/>
        <v>46</v>
      </c>
      <c r="AY14" s="36">
        <v>37289</v>
      </c>
      <c r="AZ14" s="36">
        <v>38737</v>
      </c>
      <c r="BA14" s="32">
        <f t="shared" si="39"/>
        <v>103.88318270803722</v>
      </c>
      <c r="BB14" s="29">
        <f t="shared" si="40"/>
        <v>1448</v>
      </c>
      <c r="BC14" s="40">
        <v>121</v>
      </c>
      <c r="BD14" s="37">
        <v>125</v>
      </c>
      <c r="BE14" s="94">
        <f t="shared" si="41"/>
        <v>4</v>
      </c>
      <c r="BF14" s="40">
        <v>115</v>
      </c>
      <c r="BG14" s="37">
        <v>120</v>
      </c>
      <c r="BH14" s="94">
        <f t="shared" si="42"/>
        <v>5</v>
      </c>
      <c r="BI14" s="39">
        <v>4.5</v>
      </c>
      <c r="BJ14" s="39"/>
      <c r="BK14" s="32">
        <f t="shared" si="43"/>
        <v>-4.5</v>
      </c>
      <c r="BL14" s="41">
        <f t="shared" si="19"/>
        <v>11.5</v>
      </c>
      <c r="BM14" s="41">
        <f t="shared" si="20"/>
        <v>10.4</v>
      </c>
      <c r="BN14" s="47">
        <f t="shared" si="44"/>
        <v>-1.0999999999999996</v>
      </c>
      <c r="BO14" s="78">
        <f t="shared" si="45"/>
        <v>5376</v>
      </c>
      <c r="BP14" s="79">
        <f t="shared" si="46"/>
        <v>5028</v>
      </c>
      <c r="BQ14" s="85"/>
      <c r="BR14" s="84"/>
      <c r="BS14" s="42">
        <v>15764</v>
      </c>
      <c r="BT14" s="36">
        <v>12647</v>
      </c>
      <c r="BU14" s="93">
        <f t="shared" si="21"/>
        <v>80.2</v>
      </c>
      <c r="BV14" s="97">
        <f t="shared" si="22"/>
        <v>-3117</v>
      </c>
      <c r="BW14" s="43">
        <v>15416</v>
      </c>
      <c r="BX14" s="36">
        <v>12364</v>
      </c>
      <c r="BY14" s="93">
        <f t="shared" si="23"/>
        <v>80.2</v>
      </c>
      <c r="BZ14" s="97">
        <f t="shared" si="24"/>
        <v>-3052</v>
      </c>
      <c r="CA14" s="43">
        <v>6128</v>
      </c>
      <c r="CB14" s="36">
        <v>6627</v>
      </c>
      <c r="CC14" s="30">
        <f t="shared" si="47"/>
        <v>108.1</v>
      </c>
      <c r="CD14" s="29">
        <f t="shared" si="48"/>
        <v>499</v>
      </c>
      <c r="CE14" s="39">
        <f t="shared" si="25"/>
        <v>39.8</v>
      </c>
      <c r="CF14" s="39">
        <f t="shared" si="25"/>
        <v>53.6</v>
      </c>
      <c r="CG14" s="32">
        <f t="shared" si="26"/>
        <v>13.800000000000004</v>
      </c>
      <c r="CH14" s="37">
        <v>12</v>
      </c>
      <c r="CI14" s="37">
        <v>9</v>
      </c>
      <c r="CJ14" s="31">
        <f t="shared" si="49"/>
        <v>-3</v>
      </c>
      <c r="CK14" s="36">
        <v>36665</v>
      </c>
      <c r="CL14" s="36">
        <v>38214</v>
      </c>
      <c r="CM14" s="32">
        <f t="shared" si="27"/>
        <v>104.22473748806765</v>
      </c>
      <c r="CN14" s="29">
        <f t="shared" si="28"/>
        <v>1549</v>
      </c>
      <c r="CO14" s="36">
        <v>29509</v>
      </c>
      <c r="CP14" s="36">
        <v>31194</v>
      </c>
      <c r="CQ14" s="32">
        <f t="shared" si="29"/>
        <v>105.71012233555865</v>
      </c>
      <c r="CR14" s="29">
        <f t="shared" si="30"/>
        <v>1685</v>
      </c>
      <c r="CS14" s="44">
        <v>1316</v>
      </c>
      <c r="CT14" s="36">
        <v>1608</v>
      </c>
      <c r="CU14" s="29">
        <f t="shared" si="31"/>
        <v>292</v>
      </c>
      <c r="CV14" s="36">
        <v>6263</v>
      </c>
      <c r="CW14" s="36">
        <v>3642</v>
      </c>
      <c r="CX14" s="32">
        <f t="shared" si="32"/>
        <v>58.15104582468466</v>
      </c>
      <c r="CY14" s="45">
        <f t="shared" si="33"/>
        <v>-2621</v>
      </c>
      <c r="CZ14" s="46">
        <f t="shared" si="34"/>
        <v>6</v>
      </c>
      <c r="DA14" s="46">
        <f t="shared" si="34"/>
        <v>10</v>
      </c>
      <c r="DB14" s="94">
        <f t="shared" si="50"/>
        <v>4</v>
      </c>
      <c r="DC14" s="28">
        <v>1696</v>
      </c>
      <c r="DD14" s="28">
        <f t="shared" si="53"/>
        <v>6307</v>
      </c>
    </row>
    <row r="15" spans="1:108" ht="17.25" customHeight="1">
      <c r="A15" s="35" t="s">
        <v>39</v>
      </c>
      <c r="B15" s="36">
        <v>33415</v>
      </c>
      <c r="C15" s="36">
        <v>27977</v>
      </c>
      <c r="D15" s="30">
        <f t="shared" si="0"/>
        <v>83.72587161454436</v>
      </c>
      <c r="E15" s="31">
        <f t="shared" si="1"/>
        <v>-5438</v>
      </c>
      <c r="F15" s="36">
        <v>6602</v>
      </c>
      <c r="G15" s="36">
        <v>6772</v>
      </c>
      <c r="H15" s="30">
        <f t="shared" si="2"/>
        <v>102.57497727961224</v>
      </c>
      <c r="I15" s="29">
        <f t="shared" si="3"/>
        <v>170</v>
      </c>
      <c r="J15" s="36">
        <v>2311</v>
      </c>
      <c r="K15" s="36">
        <v>2505</v>
      </c>
      <c r="L15" s="30">
        <f t="shared" si="4"/>
        <v>108.39463435742103</v>
      </c>
      <c r="M15" s="29">
        <f t="shared" si="5"/>
        <v>194</v>
      </c>
      <c r="N15" s="36">
        <v>1809</v>
      </c>
      <c r="O15" s="36">
        <v>1928</v>
      </c>
      <c r="P15" s="32">
        <f t="shared" si="6"/>
        <v>106.57822001105583</v>
      </c>
      <c r="Q15" s="29">
        <f t="shared" si="7"/>
        <v>119</v>
      </c>
      <c r="R15" s="36">
        <v>82</v>
      </c>
      <c r="S15" s="36">
        <v>11</v>
      </c>
      <c r="T15" s="93">
        <f t="shared" si="8"/>
        <v>13.414634146341465</v>
      </c>
      <c r="U15" s="94">
        <f t="shared" si="9"/>
        <v>-71</v>
      </c>
      <c r="V15" s="37">
        <v>66</v>
      </c>
      <c r="W15" s="36">
        <v>126</v>
      </c>
      <c r="X15" s="32">
        <f t="shared" si="10"/>
        <v>190.9090909090909</v>
      </c>
      <c r="Y15" s="31">
        <f t="shared" si="11"/>
        <v>60</v>
      </c>
      <c r="Z15" s="38">
        <f t="shared" si="35"/>
        <v>5.4</v>
      </c>
      <c r="AA15" s="38">
        <f t="shared" si="36"/>
        <v>6.9</v>
      </c>
      <c r="AB15" s="39">
        <f t="shared" si="12"/>
        <v>1.5</v>
      </c>
      <c r="AC15" s="36">
        <v>1212</v>
      </c>
      <c r="AD15" s="37">
        <v>1308</v>
      </c>
      <c r="AE15" s="32">
        <f t="shared" si="51"/>
        <v>107.92079207920793</v>
      </c>
      <c r="AF15" s="29">
        <f t="shared" si="52"/>
        <v>96</v>
      </c>
      <c r="AG15" s="68">
        <v>50.1</v>
      </c>
      <c r="AH15" s="39">
        <v>71.8</v>
      </c>
      <c r="AI15" s="32">
        <f t="shared" si="13"/>
        <v>21.699999999999996</v>
      </c>
      <c r="AJ15" s="31"/>
      <c r="AK15" s="31"/>
      <c r="AL15" s="32" t="e">
        <f t="shared" si="14"/>
        <v>#DIV/0!</v>
      </c>
      <c r="AM15" s="31">
        <f t="shared" si="15"/>
        <v>0</v>
      </c>
      <c r="AN15" s="37">
        <v>307</v>
      </c>
      <c r="AO15" s="37">
        <v>287</v>
      </c>
      <c r="AP15" s="95">
        <f t="shared" si="37"/>
        <v>93.48534201954396</v>
      </c>
      <c r="AQ15" s="94">
        <f t="shared" si="38"/>
        <v>-20</v>
      </c>
      <c r="AR15" s="32">
        <v>38.7</v>
      </c>
      <c r="AS15" s="32">
        <v>46.9</v>
      </c>
      <c r="AT15" s="32">
        <f t="shared" si="16"/>
        <v>8.199999999999996</v>
      </c>
      <c r="AU15" s="36">
        <v>818</v>
      </c>
      <c r="AV15" s="36">
        <v>1082</v>
      </c>
      <c r="AW15" s="30">
        <f t="shared" si="17"/>
        <v>132.27383863080684</v>
      </c>
      <c r="AX15" s="29">
        <f t="shared" si="18"/>
        <v>264</v>
      </c>
      <c r="AY15" s="36">
        <v>25142</v>
      </c>
      <c r="AZ15" s="36">
        <v>21147</v>
      </c>
      <c r="BA15" s="32">
        <f t="shared" si="39"/>
        <v>84.11025375865087</v>
      </c>
      <c r="BB15" s="29">
        <f t="shared" si="40"/>
        <v>-3995</v>
      </c>
      <c r="BC15" s="40">
        <v>111</v>
      </c>
      <c r="BD15" s="37">
        <v>100</v>
      </c>
      <c r="BE15" s="31">
        <f t="shared" si="41"/>
        <v>-11</v>
      </c>
      <c r="BF15" s="40">
        <v>104</v>
      </c>
      <c r="BG15" s="37">
        <v>96</v>
      </c>
      <c r="BH15" s="31">
        <f t="shared" si="42"/>
        <v>-8</v>
      </c>
      <c r="BI15" s="39">
        <v>6.9</v>
      </c>
      <c r="BJ15" s="39"/>
      <c r="BK15" s="32">
        <f t="shared" si="43"/>
        <v>-6.9</v>
      </c>
      <c r="BL15" s="41">
        <f t="shared" si="19"/>
        <v>25.5</v>
      </c>
      <c r="BM15" s="41">
        <f t="shared" si="20"/>
        <v>14.8</v>
      </c>
      <c r="BN15" s="47">
        <f t="shared" si="44"/>
        <v>-10.7</v>
      </c>
      <c r="BO15" s="78">
        <f t="shared" si="45"/>
        <v>8531</v>
      </c>
      <c r="BP15" s="79">
        <f t="shared" si="46"/>
        <v>4134</v>
      </c>
      <c r="BQ15" s="85"/>
      <c r="BR15" s="84"/>
      <c r="BS15" s="42">
        <v>4616</v>
      </c>
      <c r="BT15" s="36">
        <v>3647</v>
      </c>
      <c r="BU15" s="93">
        <f t="shared" si="21"/>
        <v>79</v>
      </c>
      <c r="BV15" s="97">
        <f t="shared" si="22"/>
        <v>-969</v>
      </c>
      <c r="BW15" s="43">
        <v>4455</v>
      </c>
      <c r="BX15" s="36">
        <v>3621</v>
      </c>
      <c r="BY15" s="93">
        <f t="shared" si="23"/>
        <v>81.3</v>
      </c>
      <c r="BZ15" s="97">
        <f t="shared" si="24"/>
        <v>-834</v>
      </c>
      <c r="CA15" s="43">
        <v>2262</v>
      </c>
      <c r="CB15" s="36">
        <v>2540</v>
      </c>
      <c r="CC15" s="30">
        <f t="shared" si="47"/>
        <v>112.3</v>
      </c>
      <c r="CD15" s="29">
        <f t="shared" si="48"/>
        <v>278</v>
      </c>
      <c r="CE15" s="39">
        <f t="shared" si="25"/>
        <v>50.8</v>
      </c>
      <c r="CF15" s="39">
        <f t="shared" si="25"/>
        <v>70.1</v>
      </c>
      <c r="CG15" s="32">
        <f t="shared" si="26"/>
        <v>19.299999999999997</v>
      </c>
      <c r="CH15" s="37">
        <v>8</v>
      </c>
      <c r="CI15" s="37">
        <v>9</v>
      </c>
      <c r="CJ15" s="94">
        <f t="shared" si="49"/>
        <v>1</v>
      </c>
      <c r="CK15" s="36">
        <v>23075</v>
      </c>
      <c r="CL15" s="36">
        <v>21915</v>
      </c>
      <c r="CM15" s="32">
        <f t="shared" si="27"/>
        <v>94.97291440953413</v>
      </c>
      <c r="CN15" s="29">
        <f t="shared" si="28"/>
        <v>-1160</v>
      </c>
      <c r="CO15" s="36">
        <v>17425</v>
      </c>
      <c r="CP15" s="36">
        <v>16494</v>
      </c>
      <c r="CQ15" s="32">
        <f t="shared" si="29"/>
        <v>94.6571018651363</v>
      </c>
      <c r="CR15" s="29">
        <f t="shared" si="30"/>
        <v>-931</v>
      </c>
      <c r="CS15" s="44">
        <v>1303</v>
      </c>
      <c r="CT15" s="36">
        <v>1357</v>
      </c>
      <c r="CU15" s="29">
        <f t="shared" si="31"/>
        <v>54</v>
      </c>
      <c r="CV15" s="36">
        <v>1228</v>
      </c>
      <c r="CW15" s="36">
        <v>846</v>
      </c>
      <c r="CX15" s="32">
        <f t="shared" si="32"/>
        <v>68.89250814332247</v>
      </c>
      <c r="CY15" s="45">
        <f t="shared" si="33"/>
        <v>-382</v>
      </c>
      <c r="CZ15" s="46">
        <f t="shared" si="34"/>
        <v>19</v>
      </c>
      <c r="DA15" s="46">
        <f t="shared" si="34"/>
        <v>26</v>
      </c>
      <c r="DB15" s="94">
        <f t="shared" si="50"/>
        <v>7</v>
      </c>
      <c r="DC15" s="28">
        <v>502</v>
      </c>
      <c r="DD15" s="28">
        <f t="shared" si="53"/>
        <v>2311</v>
      </c>
    </row>
    <row r="16" spans="1:108" s="15" customFormat="1" ht="17.25" customHeight="1">
      <c r="A16" s="35" t="s">
        <v>40</v>
      </c>
      <c r="B16" s="36">
        <v>25364</v>
      </c>
      <c r="C16" s="36">
        <v>26802</v>
      </c>
      <c r="D16" s="30">
        <f t="shared" si="0"/>
        <v>105.66945276770225</v>
      </c>
      <c r="E16" s="31">
        <f t="shared" si="1"/>
        <v>1438</v>
      </c>
      <c r="F16" s="36">
        <v>5384</v>
      </c>
      <c r="G16" s="36">
        <v>5287</v>
      </c>
      <c r="H16" s="30">
        <f t="shared" si="2"/>
        <v>98.19836552748885</v>
      </c>
      <c r="I16" s="29">
        <f t="shared" si="3"/>
        <v>-97</v>
      </c>
      <c r="J16" s="36">
        <v>3816</v>
      </c>
      <c r="K16" s="36">
        <v>3936</v>
      </c>
      <c r="L16" s="30">
        <f t="shared" si="4"/>
        <v>103.14465408805032</v>
      </c>
      <c r="M16" s="29">
        <f t="shared" si="5"/>
        <v>120</v>
      </c>
      <c r="N16" s="36">
        <v>1977</v>
      </c>
      <c r="O16" s="36">
        <v>1823</v>
      </c>
      <c r="P16" s="93">
        <f t="shared" si="6"/>
        <v>92.21041982802227</v>
      </c>
      <c r="Q16" s="97">
        <f t="shared" si="7"/>
        <v>-154</v>
      </c>
      <c r="R16" s="36">
        <v>29</v>
      </c>
      <c r="S16" s="36">
        <v>31</v>
      </c>
      <c r="T16" s="32">
        <f t="shared" si="8"/>
        <v>106.89655172413792</v>
      </c>
      <c r="U16" s="31">
        <f t="shared" si="9"/>
        <v>2</v>
      </c>
      <c r="V16" s="37">
        <v>45</v>
      </c>
      <c r="W16" s="36">
        <v>73</v>
      </c>
      <c r="X16" s="32">
        <f t="shared" si="10"/>
        <v>162.22222222222223</v>
      </c>
      <c r="Y16" s="31">
        <f t="shared" si="11"/>
        <v>28</v>
      </c>
      <c r="Z16" s="38">
        <f t="shared" si="35"/>
        <v>7.8</v>
      </c>
      <c r="AA16" s="38">
        <f t="shared" si="36"/>
        <v>6.8</v>
      </c>
      <c r="AB16" s="103">
        <f t="shared" si="12"/>
        <v>-1</v>
      </c>
      <c r="AC16" s="36">
        <v>1178</v>
      </c>
      <c r="AD16" s="37">
        <v>792</v>
      </c>
      <c r="AE16" s="93">
        <f t="shared" si="51"/>
        <v>67.23259762308999</v>
      </c>
      <c r="AF16" s="97">
        <f t="shared" si="52"/>
        <v>-386</v>
      </c>
      <c r="AG16" s="68">
        <v>36.3</v>
      </c>
      <c r="AH16" s="39">
        <v>56.1</v>
      </c>
      <c r="AI16" s="32">
        <f t="shared" si="13"/>
        <v>19.800000000000004</v>
      </c>
      <c r="AJ16" s="31"/>
      <c r="AK16" s="31"/>
      <c r="AL16" s="32" t="e">
        <f t="shared" si="14"/>
        <v>#DIV/0!</v>
      </c>
      <c r="AM16" s="31">
        <f t="shared" si="15"/>
        <v>0</v>
      </c>
      <c r="AN16" s="37">
        <v>1</v>
      </c>
      <c r="AO16" s="37">
        <v>2</v>
      </c>
      <c r="AP16" s="24">
        <f t="shared" si="37"/>
        <v>200</v>
      </c>
      <c r="AQ16" s="31">
        <f t="shared" si="38"/>
        <v>1</v>
      </c>
      <c r="AR16" s="32" t="s">
        <v>68</v>
      </c>
      <c r="AS16" s="32">
        <v>0</v>
      </c>
      <c r="AT16" s="32" t="s">
        <v>68</v>
      </c>
      <c r="AU16" s="36">
        <v>112</v>
      </c>
      <c r="AV16" s="36">
        <v>152</v>
      </c>
      <c r="AW16" s="30">
        <f t="shared" si="17"/>
        <v>135.71428571428572</v>
      </c>
      <c r="AX16" s="29">
        <f t="shared" si="18"/>
        <v>40</v>
      </c>
      <c r="AY16" s="36">
        <v>19983</v>
      </c>
      <c r="AZ16" s="36">
        <v>21203</v>
      </c>
      <c r="BA16" s="32">
        <f t="shared" si="39"/>
        <v>106.10518941099936</v>
      </c>
      <c r="BB16" s="29">
        <f t="shared" si="40"/>
        <v>1220</v>
      </c>
      <c r="BC16" s="40">
        <v>116</v>
      </c>
      <c r="BD16" s="37">
        <v>107</v>
      </c>
      <c r="BE16" s="31">
        <f t="shared" si="41"/>
        <v>-9</v>
      </c>
      <c r="BF16" s="40">
        <v>110</v>
      </c>
      <c r="BG16" s="37">
        <v>99</v>
      </c>
      <c r="BH16" s="31">
        <f t="shared" si="42"/>
        <v>-11</v>
      </c>
      <c r="BI16" s="39">
        <v>7.9</v>
      </c>
      <c r="BJ16" s="39"/>
      <c r="BK16" s="32">
        <f t="shared" si="43"/>
        <v>-7.9</v>
      </c>
      <c r="BL16" s="41">
        <f t="shared" si="19"/>
        <v>10.1</v>
      </c>
      <c r="BM16" s="41">
        <f t="shared" si="20"/>
        <v>10.8</v>
      </c>
      <c r="BN16" s="47">
        <f t="shared" si="44"/>
        <v>0.7000000000000011</v>
      </c>
      <c r="BO16" s="78">
        <f t="shared" si="45"/>
        <v>2570</v>
      </c>
      <c r="BP16" s="79">
        <f t="shared" si="46"/>
        <v>2902</v>
      </c>
      <c r="BQ16" s="85"/>
      <c r="BR16" s="84"/>
      <c r="BS16" s="42">
        <v>6525</v>
      </c>
      <c r="BT16" s="36">
        <v>6685</v>
      </c>
      <c r="BU16" s="32">
        <f t="shared" si="21"/>
        <v>102.5</v>
      </c>
      <c r="BV16" s="29">
        <f t="shared" si="22"/>
        <v>160</v>
      </c>
      <c r="BW16" s="43">
        <v>6496</v>
      </c>
      <c r="BX16" s="36">
        <v>6500</v>
      </c>
      <c r="BY16" s="32">
        <f t="shared" si="23"/>
        <v>100.1</v>
      </c>
      <c r="BZ16" s="29">
        <f t="shared" si="24"/>
        <v>4</v>
      </c>
      <c r="CA16" s="43">
        <v>3760</v>
      </c>
      <c r="CB16" s="36">
        <v>3910</v>
      </c>
      <c r="CC16" s="30">
        <f t="shared" si="47"/>
        <v>104</v>
      </c>
      <c r="CD16" s="29">
        <f t="shared" si="48"/>
        <v>150</v>
      </c>
      <c r="CE16" s="39">
        <f t="shared" si="25"/>
        <v>57.9</v>
      </c>
      <c r="CF16" s="39">
        <f t="shared" si="25"/>
        <v>60.2</v>
      </c>
      <c r="CG16" s="32">
        <f t="shared" si="26"/>
        <v>2.3000000000000043</v>
      </c>
      <c r="CH16" s="37">
        <v>11</v>
      </c>
      <c r="CI16" s="37">
        <v>9</v>
      </c>
      <c r="CJ16" s="31">
        <f t="shared" si="49"/>
        <v>-2</v>
      </c>
      <c r="CK16" s="36">
        <v>20817</v>
      </c>
      <c r="CL16" s="36">
        <v>22077</v>
      </c>
      <c r="CM16" s="32">
        <f t="shared" si="27"/>
        <v>106.05274535235625</v>
      </c>
      <c r="CN16" s="29">
        <f t="shared" si="28"/>
        <v>1260</v>
      </c>
      <c r="CO16" s="36">
        <v>16102</v>
      </c>
      <c r="CP16" s="36">
        <v>17463</v>
      </c>
      <c r="CQ16" s="32">
        <f t="shared" si="29"/>
        <v>108.45236616569369</v>
      </c>
      <c r="CR16" s="29">
        <f t="shared" si="30"/>
        <v>1361</v>
      </c>
      <c r="CS16" s="44">
        <v>1084</v>
      </c>
      <c r="CT16" s="36">
        <v>1417</v>
      </c>
      <c r="CU16" s="29">
        <f t="shared" si="31"/>
        <v>333</v>
      </c>
      <c r="CV16" s="36">
        <v>1910</v>
      </c>
      <c r="CW16" s="36">
        <v>1565</v>
      </c>
      <c r="CX16" s="32">
        <f t="shared" si="32"/>
        <v>81.93717277486911</v>
      </c>
      <c r="CY16" s="45">
        <f t="shared" si="33"/>
        <v>-345</v>
      </c>
      <c r="CZ16" s="46">
        <f t="shared" si="34"/>
        <v>11</v>
      </c>
      <c r="DA16" s="46">
        <f t="shared" si="34"/>
        <v>14</v>
      </c>
      <c r="DB16" s="94">
        <f t="shared" si="50"/>
        <v>3</v>
      </c>
      <c r="DC16" s="28">
        <v>1839</v>
      </c>
      <c r="DD16" s="28">
        <f t="shared" si="53"/>
        <v>3816</v>
      </c>
    </row>
    <row r="17" spans="1:108" s="15" customFormat="1" ht="17.25" customHeight="1">
      <c r="A17" s="35" t="s">
        <v>41</v>
      </c>
      <c r="B17" s="36">
        <v>13020</v>
      </c>
      <c r="C17" s="36">
        <v>11494</v>
      </c>
      <c r="D17" s="30">
        <f t="shared" si="0"/>
        <v>88.27956989247312</v>
      </c>
      <c r="E17" s="31">
        <f t="shared" si="1"/>
        <v>-1526</v>
      </c>
      <c r="F17" s="36">
        <v>2979</v>
      </c>
      <c r="G17" s="36">
        <v>2542</v>
      </c>
      <c r="H17" s="30">
        <f t="shared" si="2"/>
        <v>85.33064786841223</v>
      </c>
      <c r="I17" s="29">
        <f t="shared" si="3"/>
        <v>-437</v>
      </c>
      <c r="J17" s="36">
        <v>2774</v>
      </c>
      <c r="K17" s="36">
        <v>2690</v>
      </c>
      <c r="L17" s="98">
        <f t="shared" si="4"/>
        <v>96.9718817591925</v>
      </c>
      <c r="M17" s="97">
        <f t="shared" si="5"/>
        <v>-84</v>
      </c>
      <c r="N17" s="36">
        <v>1348</v>
      </c>
      <c r="O17" s="36">
        <v>870</v>
      </c>
      <c r="P17" s="93">
        <f t="shared" si="6"/>
        <v>64.54005934718101</v>
      </c>
      <c r="Q17" s="97">
        <f t="shared" si="7"/>
        <v>-478</v>
      </c>
      <c r="R17" s="36">
        <v>70</v>
      </c>
      <c r="S17" s="36">
        <v>39</v>
      </c>
      <c r="T17" s="93">
        <f t="shared" si="8"/>
        <v>55.714285714285715</v>
      </c>
      <c r="U17" s="94">
        <f t="shared" si="9"/>
        <v>-31</v>
      </c>
      <c r="V17" s="37">
        <v>79</v>
      </c>
      <c r="W17" s="36">
        <v>48</v>
      </c>
      <c r="X17" s="93">
        <f t="shared" si="10"/>
        <v>60.75949367088608</v>
      </c>
      <c r="Y17" s="94">
        <f t="shared" si="11"/>
        <v>-31</v>
      </c>
      <c r="Z17" s="38">
        <f t="shared" si="35"/>
        <v>10.4</v>
      </c>
      <c r="AA17" s="38">
        <f t="shared" si="36"/>
        <v>7.6</v>
      </c>
      <c r="AB17" s="103">
        <f t="shared" si="12"/>
        <v>-2.8000000000000007</v>
      </c>
      <c r="AC17" s="36">
        <v>592</v>
      </c>
      <c r="AD17" s="37">
        <v>305</v>
      </c>
      <c r="AE17" s="93">
        <f t="shared" si="51"/>
        <v>51.520270270270274</v>
      </c>
      <c r="AF17" s="97">
        <f t="shared" si="52"/>
        <v>-287</v>
      </c>
      <c r="AG17" s="68">
        <v>74</v>
      </c>
      <c r="AH17" s="39">
        <v>90</v>
      </c>
      <c r="AI17" s="32">
        <f t="shared" si="13"/>
        <v>16</v>
      </c>
      <c r="AJ17" s="31"/>
      <c r="AK17" s="31"/>
      <c r="AL17" s="32" t="e">
        <f t="shared" si="14"/>
        <v>#DIV/0!</v>
      </c>
      <c r="AM17" s="31">
        <f t="shared" si="15"/>
        <v>0</v>
      </c>
      <c r="AN17" s="37">
        <v>1</v>
      </c>
      <c r="AO17" s="37">
        <v>1</v>
      </c>
      <c r="AP17" s="24">
        <f t="shared" si="37"/>
        <v>100</v>
      </c>
      <c r="AQ17" s="31">
        <f t="shared" si="38"/>
        <v>0</v>
      </c>
      <c r="AR17" s="32" t="s">
        <v>68</v>
      </c>
      <c r="AS17" s="32" t="s">
        <v>68</v>
      </c>
      <c r="AT17" s="32" t="s">
        <v>68</v>
      </c>
      <c r="AU17" s="36">
        <v>252</v>
      </c>
      <c r="AV17" s="36">
        <v>289</v>
      </c>
      <c r="AW17" s="30">
        <f t="shared" si="17"/>
        <v>114.68253968253967</v>
      </c>
      <c r="AX17" s="29">
        <f t="shared" si="18"/>
        <v>37</v>
      </c>
      <c r="AY17" s="36">
        <v>10689</v>
      </c>
      <c r="AZ17" s="36">
        <v>9447</v>
      </c>
      <c r="BA17" s="32">
        <f t="shared" si="39"/>
        <v>88.38057816446815</v>
      </c>
      <c r="BB17" s="29">
        <f t="shared" si="40"/>
        <v>-1242</v>
      </c>
      <c r="BC17" s="40">
        <v>124</v>
      </c>
      <c r="BD17" s="37">
        <v>135</v>
      </c>
      <c r="BE17" s="94">
        <f t="shared" si="41"/>
        <v>11</v>
      </c>
      <c r="BF17" s="40">
        <v>119</v>
      </c>
      <c r="BG17" s="37">
        <v>132</v>
      </c>
      <c r="BH17" s="94">
        <f t="shared" si="42"/>
        <v>13</v>
      </c>
      <c r="BI17" s="39">
        <v>4.8</v>
      </c>
      <c r="BJ17" s="39"/>
      <c r="BK17" s="32">
        <f t="shared" si="43"/>
        <v>-4.8</v>
      </c>
      <c r="BL17" s="41">
        <f t="shared" si="19"/>
        <v>12.9</v>
      </c>
      <c r="BM17" s="41">
        <f t="shared" si="20"/>
        <v>12.4</v>
      </c>
      <c r="BN17" s="47">
        <f t="shared" si="44"/>
        <v>-0.5</v>
      </c>
      <c r="BO17" s="78">
        <f t="shared" si="45"/>
        <v>1685</v>
      </c>
      <c r="BP17" s="79">
        <f t="shared" si="46"/>
        <v>1430</v>
      </c>
      <c r="BQ17" s="85"/>
      <c r="BR17" s="84"/>
      <c r="BS17" s="42">
        <v>3759</v>
      </c>
      <c r="BT17" s="36">
        <v>3228</v>
      </c>
      <c r="BU17" s="93">
        <f t="shared" si="21"/>
        <v>85.9</v>
      </c>
      <c r="BV17" s="97">
        <f t="shared" si="22"/>
        <v>-531</v>
      </c>
      <c r="BW17" s="43">
        <v>3757</v>
      </c>
      <c r="BX17" s="36">
        <v>3224</v>
      </c>
      <c r="BY17" s="93">
        <f t="shared" si="23"/>
        <v>85.8</v>
      </c>
      <c r="BZ17" s="97">
        <f t="shared" si="24"/>
        <v>-533</v>
      </c>
      <c r="CA17" s="43">
        <v>2708</v>
      </c>
      <c r="CB17" s="36">
        <v>2645</v>
      </c>
      <c r="CC17" s="98">
        <f t="shared" si="47"/>
        <v>97.7</v>
      </c>
      <c r="CD17" s="97">
        <f t="shared" si="48"/>
        <v>-63</v>
      </c>
      <c r="CE17" s="39">
        <f t="shared" si="25"/>
        <v>72.1</v>
      </c>
      <c r="CF17" s="39">
        <f t="shared" si="25"/>
        <v>82</v>
      </c>
      <c r="CG17" s="32">
        <f t="shared" si="26"/>
        <v>9.900000000000006</v>
      </c>
      <c r="CH17" s="37">
        <v>8</v>
      </c>
      <c r="CI17" s="37">
        <v>6</v>
      </c>
      <c r="CJ17" s="31">
        <f t="shared" si="49"/>
        <v>-2</v>
      </c>
      <c r="CK17" s="36">
        <v>9987</v>
      </c>
      <c r="CL17" s="36">
        <v>9194</v>
      </c>
      <c r="CM17" s="32">
        <f t="shared" si="27"/>
        <v>92.05967758085511</v>
      </c>
      <c r="CN17" s="29">
        <f t="shared" si="28"/>
        <v>-793</v>
      </c>
      <c r="CO17" s="36">
        <v>8059</v>
      </c>
      <c r="CP17" s="36">
        <v>7525</v>
      </c>
      <c r="CQ17" s="32">
        <f t="shared" si="29"/>
        <v>93.37386772552426</v>
      </c>
      <c r="CR17" s="29">
        <f t="shared" si="30"/>
        <v>-534</v>
      </c>
      <c r="CS17" s="44">
        <v>933</v>
      </c>
      <c r="CT17" s="36">
        <v>1158</v>
      </c>
      <c r="CU17" s="29">
        <f t="shared" si="31"/>
        <v>225</v>
      </c>
      <c r="CV17" s="36">
        <v>700</v>
      </c>
      <c r="CW17" s="36">
        <v>488</v>
      </c>
      <c r="CX17" s="32">
        <f t="shared" si="32"/>
        <v>69.71428571428572</v>
      </c>
      <c r="CY17" s="45">
        <f t="shared" si="33"/>
        <v>-212</v>
      </c>
      <c r="CZ17" s="46">
        <f t="shared" si="34"/>
        <v>14</v>
      </c>
      <c r="DA17" s="46">
        <f t="shared" si="34"/>
        <v>19</v>
      </c>
      <c r="DB17" s="94">
        <f t="shared" si="50"/>
        <v>5</v>
      </c>
      <c r="DC17" s="28">
        <v>1426</v>
      </c>
      <c r="DD17" s="28">
        <f t="shared" si="53"/>
        <v>2774</v>
      </c>
    </row>
    <row r="18" spans="1:108" s="15" customFormat="1" ht="17.25" customHeight="1">
      <c r="A18" s="35" t="s">
        <v>42</v>
      </c>
      <c r="B18" s="36">
        <v>38679</v>
      </c>
      <c r="C18" s="36">
        <v>36997</v>
      </c>
      <c r="D18" s="30">
        <f t="shared" si="0"/>
        <v>95.65138705757647</v>
      </c>
      <c r="E18" s="31">
        <f t="shared" si="1"/>
        <v>-1682</v>
      </c>
      <c r="F18" s="36">
        <v>8585</v>
      </c>
      <c r="G18" s="36">
        <v>8562</v>
      </c>
      <c r="H18" s="30">
        <f t="shared" si="2"/>
        <v>99.73209085614444</v>
      </c>
      <c r="I18" s="29">
        <f t="shared" si="3"/>
        <v>-23</v>
      </c>
      <c r="J18" s="36">
        <v>4543</v>
      </c>
      <c r="K18" s="36">
        <v>3921</v>
      </c>
      <c r="L18" s="98">
        <f t="shared" si="4"/>
        <v>86.3086066475897</v>
      </c>
      <c r="M18" s="97">
        <f t="shared" si="5"/>
        <v>-622</v>
      </c>
      <c r="N18" s="36">
        <v>3421</v>
      </c>
      <c r="O18" s="36">
        <v>2970</v>
      </c>
      <c r="P18" s="93">
        <f t="shared" si="6"/>
        <v>86.81672025723472</v>
      </c>
      <c r="Q18" s="97">
        <f t="shared" si="7"/>
        <v>-451</v>
      </c>
      <c r="R18" s="36">
        <v>130</v>
      </c>
      <c r="S18" s="36">
        <v>106</v>
      </c>
      <c r="T18" s="93">
        <f t="shared" si="8"/>
        <v>81.53846153846153</v>
      </c>
      <c r="U18" s="94">
        <f t="shared" si="9"/>
        <v>-24</v>
      </c>
      <c r="V18" s="37">
        <v>87</v>
      </c>
      <c r="W18" s="36">
        <v>138</v>
      </c>
      <c r="X18" s="32">
        <f t="shared" si="10"/>
        <v>158.6206896551724</v>
      </c>
      <c r="Y18" s="31">
        <f t="shared" si="11"/>
        <v>51</v>
      </c>
      <c r="Z18" s="38">
        <f t="shared" si="35"/>
        <v>8.8</v>
      </c>
      <c r="AA18" s="38">
        <f t="shared" si="36"/>
        <v>8</v>
      </c>
      <c r="AB18" s="103">
        <f t="shared" si="12"/>
        <v>-0.8000000000000007</v>
      </c>
      <c r="AC18" s="36">
        <v>3635</v>
      </c>
      <c r="AD18" s="37">
        <v>2155</v>
      </c>
      <c r="AE18" s="93">
        <f t="shared" si="51"/>
        <v>59.28473177441541</v>
      </c>
      <c r="AF18" s="97">
        <f t="shared" si="52"/>
        <v>-1480</v>
      </c>
      <c r="AG18" s="68">
        <v>42.8</v>
      </c>
      <c r="AH18" s="39">
        <v>56.1</v>
      </c>
      <c r="AI18" s="32">
        <f t="shared" si="13"/>
        <v>13.300000000000004</v>
      </c>
      <c r="AJ18" s="31"/>
      <c r="AK18" s="31"/>
      <c r="AL18" s="32" t="e">
        <f t="shared" si="14"/>
        <v>#DIV/0!</v>
      </c>
      <c r="AM18" s="31">
        <f t="shared" si="15"/>
        <v>0</v>
      </c>
      <c r="AN18" s="37">
        <v>41</v>
      </c>
      <c r="AO18" s="37">
        <v>95</v>
      </c>
      <c r="AP18" s="69" t="s">
        <v>64</v>
      </c>
      <c r="AQ18" s="31">
        <f t="shared" si="38"/>
        <v>54</v>
      </c>
      <c r="AR18" s="32">
        <v>100</v>
      </c>
      <c r="AS18" s="32">
        <v>6.3</v>
      </c>
      <c r="AT18" s="93">
        <f t="shared" si="16"/>
        <v>-93.7</v>
      </c>
      <c r="AU18" s="36">
        <v>1236</v>
      </c>
      <c r="AV18" s="36">
        <v>1383</v>
      </c>
      <c r="AW18" s="30">
        <f t="shared" si="17"/>
        <v>111.89320388349515</v>
      </c>
      <c r="AX18" s="29">
        <f t="shared" si="18"/>
        <v>147</v>
      </c>
      <c r="AY18" s="36">
        <v>30010</v>
      </c>
      <c r="AZ18" s="36">
        <v>28555</v>
      </c>
      <c r="BA18" s="32">
        <f t="shared" si="39"/>
        <v>95.15161612795735</v>
      </c>
      <c r="BB18" s="29">
        <f t="shared" si="40"/>
        <v>-1455</v>
      </c>
      <c r="BC18" s="48">
        <v>82</v>
      </c>
      <c r="BD18" s="37">
        <v>77</v>
      </c>
      <c r="BE18" s="31">
        <f t="shared" si="41"/>
        <v>-5</v>
      </c>
      <c r="BF18" s="48">
        <v>77</v>
      </c>
      <c r="BG18" s="37">
        <v>72</v>
      </c>
      <c r="BH18" s="31">
        <f t="shared" si="42"/>
        <v>-5</v>
      </c>
      <c r="BI18" s="39">
        <v>5.6</v>
      </c>
      <c r="BJ18" s="39"/>
      <c r="BK18" s="32">
        <f t="shared" si="43"/>
        <v>-5.6</v>
      </c>
      <c r="BL18" s="41">
        <f t="shared" si="19"/>
        <v>10.4</v>
      </c>
      <c r="BM18" s="41">
        <f t="shared" si="20"/>
        <v>11.6</v>
      </c>
      <c r="BN18" s="47">
        <f t="shared" si="44"/>
        <v>1.1999999999999993</v>
      </c>
      <c r="BO18" s="78">
        <f t="shared" si="45"/>
        <v>4035</v>
      </c>
      <c r="BP18" s="79">
        <f t="shared" si="46"/>
        <v>4279</v>
      </c>
      <c r="BQ18" s="85"/>
      <c r="BR18" s="84"/>
      <c r="BS18" s="42">
        <v>5417</v>
      </c>
      <c r="BT18" s="36">
        <v>4429</v>
      </c>
      <c r="BU18" s="93">
        <f t="shared" si="21"/>
        <v>81.8</v>
      </c>
      <c r="BV18" s="97">
        <f t="shared" si="22"/>
        <v>-988</v>
      </c>
      <c r="BW18" s="43">
        <v>5400</v>
      </c>
      <c r="BX18" s="36">
        <v>4417</v>
      </c>
      <c r="BY18" s="93">
        <f t="shared" si="23"/>
        <v>81.8</v>
      </c>
      <c r="BZ18" s="97">
        <f t="shared" si="24"/>
        <v>-983</v>
      </c>
      <c r="CA18" s="43">
        <v>4467</v>
      </c>
      <c r="CB18" s="36">
        <v>3783</v>
      </c>
      <c r="CC18" s="98">
        <f t="shared" si="47"/>
        <v>84.7</v>
      </c>
      <c r="CD18" s="97">
        <f t="shared" si="48"/>
        <v>-684</v>
      </c>
      <c r="CE18" s="39">
        <f t="shared" si="25"/>
        <v>82.7</v>
      </c>
      <c r="CF18" s="39">
        <f t="shared" si="25"/>
        <v>85.6</v>
      </c>
      <c r="CG18" s="32">
        <f t="shared" si="26"/>
        <v>2.8999999999999915</v>
      </c>
      <c r="CH18" s="37">
        <v>6</v>
      </c>
      <c r="CI18" s="37">
        <v>5</v>
      </c>
      <c r="CJ18" s="31">
        <f t="shared" si="49"/>
        <v>-1</v>
      </c>
      <c r="CK18" s="36">
        <v>31223</v>
      </c>
      <c r="CL18" s="36">
        <v>29748</v>
      </c>
      <c r="CM18" s="32">
        <f t="shared" si="27"/>
        <v>95.27591839349198</v>
      </c>
      <c r="CN18" s="29">
        <f t="shared" si="28"/>
        <v>-1475</v>
      </c>
      <c r="CO18" s="36">
        <v>24259</v>
      </c>
      <c r="CP18" s="36">
        <v>23307</v>
      </c>
      <c r="CQ18" s="32">
        <f t="shared" si="29"/>
        <v>96.07568325157673</v>
      </c>
      <c r="CR18" s="29">
        <f t="shared" si="30"/>
        <v>-952</v>
      </c>
      <c r="CS18" s="44">
        <v>1144</v>
      </c>
      <c r="CT18" s="36">
        <v>1353</v>
      </c>
      <c r="CU18" s="29">
        <f t="shared" si="31"/>
        <v>209</v>
      </c>
      <c r="CV18" s="36">
        <v>733</v>
      </c>
      <c r="CW18" s="36">
        <v>558</v>
      </c>
      <c r="CX18" s="32">
        <f t="shared" si="32"/>
        <v>76.12551159618009</v>
      </c>
      <c r="CY18" s="45">
        <f t="shared" si="33"/>
        <v>-175</v>
      </c>
      <c r="CZ18" s="46">
        <f t="shared" si="34"/>
        <v>43</v>
      </c>
      <c r="DA18" s="46">
        <f t="shared" si="34"/>
        <v>53</v>
      </c>
      <c r="DB18" s="94">
        <f t="shared" si="50"/>
        <v>10</v>
      </c>
      <c r="DC18" s="28">
        <v>1122</v>
      </c>
      <c r="DD18" s="28">
        <f t="shared" si="53"/>
        <v>4543</v>
      </c>
    </row>
    <row r="19" spans="1:108" s="15" customFormat="1" ht="17.25" customHeight="1">
      <c r="A19" s="35" t="s">
        <v>43</v>
      </c>
      <c r="B19" s="36">
        <v>21256</v>
      </c>
      <c r="C19" s="36">
        <v>18238</v>
      </c>
      <c r="D19" s="30">
        <f t="shared" si="0"/>
        <v>85.80165600301092</v>
      </c>
      <c r="E19" s="31">
        <f t="shared" si="1"/>
        <v>-3018</v>
      </c>
      <c r="F19" s="36">
        <v>4516</v>
      </c>
      <c r="G19" s="36">
        <v>3561</v>
      </c>
      <c r="H19" s="30">
        <f t="shared" si="2"/>
        <v>78.85296722763508</v>
      </c>
      <c r="I19" s="29">
        <f t="shared" si="3"/>
        <v>-955</v>
      </c>
      <c r="J19" s="36">
        <v>6046</v>
      </c>
      <c r="K19" s="36">
        <v>4526</v>
      </c>
      <c r="L19" s="98">
        <f t="shared" si="4"/>
        <v>74.85941118094608</v>
      </c>
      <c r="M19" s="97">
        <f t="shared" si="5"/>
        <v>-1520</v>
      </c>
      <c r="N19" s="36">
        <v>1934</v>
      </c>
      <c r="O19" s="36">
        <v>1349</v>
      </c>
      <c r="P19" s="93">
        <f t="shared" si="6"/>
        <v>69.75180972078594</v>
      </c>
      <c r="Q19" s="97">
        <f t="shared" si="7"/>
        <v>-585</v>
      </c>
      <c r="R19" s="36">
        <v>129</v>
      </c>
      <c r="S19" s="36">
        <v>90</v>
      </c>
      <c r="T19" s="93">
        <f t="shared" si="8"/>
        <v>69.76744186046511</v>
      </c>
      <c r="U19" s="94">
        <f t="shared" si="9"/>
        <v>-39</v>
      </c>
      <c r="V19" s="37">
        <v>179</v>
      </c>
      <c r="W19" s="36">
        <v>117</v>
      </c>
      <c r="X19" s="93">
        <f t="shared" si="10"/>
        <v>65.36312849162012</v>
      </c>
      <c r="Y19" s="94">
        <f t="shared" si="11"/>
        <v>-62</v>
      </c>
      <c r="Z19" s="38">
        <f t="shared" si="35"/>
        <v>9.1</v>
      </c>
      <c r="AA19" s="38">
        <f t="shared" si="36"/>
        <v>7.4</v>
      </c>
      <c r="AB19" s="103">
        <f t="shared" si="12"/>
        <v>-1.6999999999999993</v>
      </c>
      <c r="AC19" s="36">
        <v>2861</v>
      </c>
      <c r="AD19" s="37">
        <v>1349</v>
      </c>
      <c r="AE19" s="93">
        <f t="shared" si="51"/>
        <v>47.151345683327506</v>
      </c>
      <c r="AF19" s="97">
        <f t="shared" si="52"/>
        <v>-1512</v>
      </c>
      <c r="AG19" s="68">
        <v>70</v>
      </c>
      <c r="AH19" s="39">
        <v>80.3</v>
      </c>
      <c r="AI19" s="32">
        <f t="shared" si="13"/>
        <v>10.299999999999997</v>
      </c>
      <c r="AJ19" s="31"/>
      <c r="AK19" s="31"/>
      <c r="AL19" s="32" t="e">
        <f t="shared" si="14"/>
        <v>#DIV/0!</v>
      </c>
      <c r="AM19" s="31">
        <f t="shared" si="15"/>
        <v>0</v>
      </c>
      <c r="AN19" s="37">
        <v>975</v>
      </c>
      <c r="AO19" s="37">
        <v>308</v>
      </c>
      <c r="AP19" s="95">
        <f t="shared" si="37"/>
        <v>31.58974358974359</v>
      </c>
      <c r="AQ19" s="94">
        <f t="shared" si="38"/>
        <v>-667</v>
      </c>
      <c r="AR19" s="32">
        <v>55.5</v>
      </c>
      <c r="AS19" s="32">
        <v>53.3</v>
      </c>
      <c r="AT19" s="93">
        <f t="shared" si="16"/>
        <v>-2.200000000000003</v>
      </c>
      <c r="AU19" s="36">
        <v>412</v>
      </c>
      <c r="AV19" s="36">
        <v>568</v>
      </c>
      <c r="AW19" s="30">
        <f t="shared" si="17"/>
        <v>137.8640776699029</v>
      </c>
      <c r="AX19" s="29">
        <f t="shared" si="18"/>
        <v>156</v>
      </c>
      <c r="AY19" s="36">
        <v>17761</v>
      </c>
      <c r="AZ19" s="36">
        <v>15737</v>
      </c>
      <c r="BA19" s="32">
        <f t="shared" si="39"/>
        <v>88.60424525646079</v>
      </c>
      <c r="BB19" s="29">
        <f t="shared" si="40"/>
        <v>-2024</v>
      </c>
      <c r="BC19" s="40">
        <v>148</v>
      </c>
      <c r="BD19" s="37">
        <v>132</v>
      </c>
      <c r="BE19" s="31">
        <f t="shared" si="41"/>
        <v>-16</v>
      </c>
      <c r="BF19" s="40">
        <v>133</v>
      </c>
      <c r="BG19" s="37">
        <v>116</v>
      </c>
      <c r="BH19" s="31">
        <f t="shared" si="42"/>
        <v>-17</v>
      </c>
      <c r="BI19" s="39">
        <v>4.8</v>
      </c>
      <c r="BJ19" s="39"/>
      <c r="BK19" s="32">
        <f t="shared" si="43"/>
        <v>-4.8</v>
      </c>
      <c r="BL19" s="41">
        <f t="shared" si="19"/>
        <v>12.3</v>
      </c>
      <c r="BM19" s="41">
        <f t="shared" si="20"/>
        <v>13.4</v>
      </c>
      <c r="BN19" s="47">
        <f t="shared" si="44"/>
        <v>1.0999999999999996</v>
      </c>
      <c r="BO19" s="78">
        <f t="shared" si="45"/>
        <v>2611</v>
      </c>
      <c r="BP19" s="79">
        <f t="shared" si="46"/>
        <v>2453</v>
      </c>
      <c r="BQ19" s="85"/>
      <c r="BR19" s="84"/>
      <c r="BS19" s="42">
        <v>6504</v>
      </c>
      <c r="BT19" s="36">
        <v>5230</v>
      </c>
      <c r="BU19" s="93">
        <f t="shared" si="21"/>
        <v>80.4</v>
      </c>
      <c r="BV19" s="97">
        <f t="shared" si="22"/>
        <v>-1274</v>
      </c>
      <c r="BW19" s="43">
        <v>6491</v>
      </c>
      <c r="BX19" s="36">
        <v>5223</v>
      </c>
      <c r="BY19" s="93">
        <f t="shared" si="23"/>
        <v>80.5</v>
      </c>
      <c r="BZ19" s="97">
        <f t="shared" si="24"/>
        <v>-1268</v>
      </c>
      <c r="CA19" s="43">
        <v>5898</v>
      </c>
      <c r="CB19" s="36">
        <v>4470</v>
      </c>
      <c r="CC19" s="98">
        <f t="shared" si="47"/>
        <v>75.8</v>
      </c>
      <c r="CD19" s="97">
        <f t="shared" si="48"/>
        <v>-1428</v>
      </c>
      <c r="CE19" s="39">
        <f t="shared" si="25"/>
        <v>90.9</v>
      </c>
      <c r="CF19" s="39">
        <f t="shared" si="25"/>
        <v>85.6</v>
      </c>
      <c r="CG19" s="93">
        <f t="shared" si="26"/>
        <v>-5.300000000000011</v>
      </c>
      <c r="CH19" s="37">
        <v>4</v>
      </c>
      <c r="CI19" s="37">
        <v>7</v>
      </c>
      <c r="CJ19" s="94">
        <f t="shared" si="49"/>
        <v>3</v>
      </c>
      <c r="CK19" s="36">
        <v>16711</v>
      </c>
      <c r="CL19" s="36">
        <v>14436</v>
      </c>
      <c r="CM19" s="32">
        <f t="shared" si="27"/>
        <v>86.3862126742864</v>
      </c>
      <c r="CN19" s="29">
        <f t="shared" si="28"/>
        <v>-2275</v>
      </c>
      <c r="CO19" s="36">
        <v>13405</v>
      </c>
      <c r="CP19" s="36">
        <v>12220</v>
      </c>
      <c r="CQ19" s="32">
        <f t="shared" si="29"/>
        <v>91.16001491980604</v>
      </c>
      <c r="CR19" s="29">
        <f t="shared" si="30"/>
        <v>-1185</v>
      </c>
      <c r="CS19" s="44">
        <v>979</v>
      </c>
      <c r="CT19" s="36">
        <v>1244</v>
      </c>
      <c r="CU19" s="29">
        <f t="shared" si="31"/>
        <v>265</v>
      </c>
      <c r="CV19" s="36">
        <v>499</v>
      </c>
      <c r="CW19" s="36">
        <v>683</v>
      </c>
      <c r="CX19" s="32">
        <f t="shared" si="32"/>
        <v>136.87374749498997</v>
      </c>
      <c r="CY19" s="45">
        <f t="shared" si="33"/>
        <v>184</v>
      </c>
      <c r="CZ19" s="46">
        <f t="shared" si="34"/>
        <v>33</v>
      </c>
      <c r="DA19" s="46">
        <f t="shared" si="34"/>
        <v>21</v>
      </c>
      <c r="DB19" s="31">
        <f t="shared" si="50"/>
        <v>-12</v>
      </c>
      <c r="DC19" s="28">
        <v>4112</v>
      </c>
      <c r="DD19" s="28">
        <f t="shared" si="53"/>
        <v>6046</v>
      </c>
    </row>
    <row r="20" spans="1:108" s="15" customFormat="1" ht="17.25" customHeight="1">
      <c r="A20" s="35" t="s">
        <v>44</v>
      </c>
      <c r="B20" s="36">
        <v>25794</v>
      </c>
      <c r="C20" s="36">
        <v>24842</v>
      </c>
      <c r="D20" s="30">
        <f t="shared" si="0"/>
        <v>96.30921919826316</v>
      </c>
      <c r="E20" s="31">
        <f t="shared" si="1"/>
        <v>-952</v>
      </c>
      <c r="F20" s="36">
        <v>6144</v>
      </c>
      <c r="G20" s="36">
        <v>4780</v>
      </c>
      <c r="H20" s="30">
        <f t="shared" si="2"/>
        <v>77.79947916666666</v>
      </c>
      <c r="I20" s="29">
        <f t="shared" si="3"/>
        <v>-1364</v>
      </c>
      <c r="J20" s="36">
        <v>2456</v>
      </c>
      <c r="K20" s="36">
        <v>2102</v>
      </c>
      <c r="L20" s="98">
        <f t="shared" si="4"/>
        <v>85.58631921824104</v>
      </c>
      <c r="M20" s="97">
        <f t="shared" si="5"/>
        <v>-354</v>
      </c>
      <c r="N20" s="36">
        <v>1504</v>
      </c>
      <c r="O20" s="36">
        <v>1220</v>
      </c>
      <c r="P20" s="93">
        <f t="shared" si="6"/>
        <v>81.11702127659575</v>
      </c>
      <c r="Q20" s="97">
        <f t="shared" si="7"/>
        <v>-284</v>
      </c>
      <c r="R20" s="36">
        <v>93</v>
      </c>
      <c r="S20" s="36">
        <v>63</v>
      </c>
      <c r="T20" s="93">
        <f t="shared" si="8"/>
        <v>67.74193548387096</v>
      </c>
      <c r="U20" s="94">
        <f t="shared" si="9"/>
        <v>-30</v>
      </c>
      <c r="V20" s="37">
        <v>48</v>
      </c>
      <c r="W20" s="36">
        <v>47</v>
      </c>
      <c r="X20" s="93">
        <f t="shared" si="10"/>
        <v>97.91666666666666</v>
      </c>
      <c r="Y20" s="94">
        <f t="shared" si="11"/>
        <v>-1</v>
      </c>
      <c r="Z20" s="38">
        <f t="shared" si="35"/>
        <v>5.8</v>
      </c>
      <c r="AA20" s="38">
        <f t="shared" si="36"/>
        <v>4.9</v>
      </c>
      <c r="AB20" s="103">
        <f t="shared" si="12"/>
        <v>-0.8999999999999995</v>
      </c>
      <c r="AC20" s="36">
        <v>1304</v>
      </c>
      <c r="AD20" s="37">
        <v>1081</v>
      </c>
      <c r="AE20" s="93">
        <f t="shared" si="51"/>
        <v>82.89877300613497</v>
      </c>
      <c r="AF20" s="97">
        <f t="shared" si="52"/>
        <v>-223</v>
      </c>
      <c r="AG20" s="68">
        <v>37.1</v>
      </c>
      <c r="AH20" s="39">
        <v>44.7</v>
      </c>
      <c r="AI20" s="32">
        <f t="shared" si="13"/>
        <v>7.600000000000001</v>
      </c>
      <c r="AJ20" s="31"/>
      <c r="AK20" s="31"/>
      <c r="AL20" s="32" t="e">
        <f t="shared" si="14"/>
        <v>#DIV/0!</v>
      </c>
      <c r="AM20" s="31">
        <f t="shared" si="15"/>
        <v>0</v>
      </c>
      <c r="AN20" s="37">
        <v>38</v>
      </c>
      <c r="AO20" s="37">
        <v>66</v>
      </c>
      <c r="AP20" s="24">
        <f t="shared" si="37"/>
        <v>173.6842105263158</v>
      </c>
      <c r="AQ20" s="31">
        <f t="shared" si="38"/>
        <v>28</v>
      </c>
      <c r="AR20" s="32">
        <v>64.3</v>
      </c>
      <c r="AS20" s="32">
        <v>45.2</v>
      </c>
      <c r="AT20" s="93">
        <f t="shared" si="16"/>
        <v>-19.099999999999994</v>
      </c>
      <c r="AU20" s="36">
        <v>584</v>
      </c>
      <c r="AV20" s="36">
        <v>579</v>
      </c>
      <c r="AW20" s="98">
        <f t="shared" si="17"/>
        <v>99.14383561643835</v>
      </c>
      <c r="AX20" s="97">
        <f t="shared" si="18"/>
        <v>-5</v>
      </c>
      <c r="AY20" s="36">
        <v>21500</v>
      </c>
      <c r="AZ20" s="36">
        <v>20783</v>
      </c>
      <c r="BA20" s="32">
        <f t="shared" si="39"/>
        <v>96.66511627906976</v>
      </c>
      <c r="BB20" s="29">
        <f t="shared" si="40"/>
        <v>-717</v>
      </c>
      <c r="BC20" s="40">
        <v>130</v>
      </c>
      <c r="BD20" s="37">
        <v>152</v>
      </c>
      <c r="BE20" s="94">
        <f t="shared" si="41"/>
        <v>22</v>
      </c>
      <c r="BF20" s="40">
        <v>123</v>
      </c>
      <c r="BG20" s="37">
        <v>141</v>
      </c>
      <c r="BH20" s="94">
        <f t="shared" si="42"/>
        <v>18</v>
      </c>
      <c r="BI20" s="39">
        <v>3.8</v>
      </c>
      <c r="BJ20" s="39"/>
      <c r="BK20" s="32">
        <f t="shared" si="43"/>
        <v>-3.8</v>
      </c>
      <c r="BL20" s="41">
        <f t="shared" si="19"/>
        <v>11</v>
      </c>
      <c r="BM20" s="41">
        <f t="shared" si="20"/>
        <v>12</v>
      </c>
      <c r="BN20" s="47">
        <f t="shared" si="44"/>
        <v>1</v>
      </c>
      <c r="BO20" s="78">
        <f t="shared" si="45"/>
        <v>2827</v>
      </c>
      <c r="BP20" s="79">
        <f t="shared" si="46"/>
        <v>2972</v>
      </c>
      <c r="BQ20" s="85"/>
      <c r="BR20" s="84"/>
      <c r="BS20" s="42">
        <v>6208</v>
      </c>
      <c r="BT20" s="36">
        <v>5657</v>
      </c>
      <c r="BU20" s="93">
        <f t="shared" si="21"/>
        <v>91.1</v>
      </c>
      <c r="BV20" s="97">
        <f t="shared" si="22"/>
        <v>-551</v>
      </c>
      <c r="BW20" s="43">
        <v>5885</v>
      </c>
      <c r="BX20" s="36">
        <v>5263</v>
      </c>
      <c r="BY20" s="93">
        <f t="shared" si="23"/>
        <v>89.4</v>
      </c>
      <c r="BZ20" s="97">
        <f t="shared" si="24"/>
        <v>-622</v>
      </c>
      <c r="CA20" s="43">
        <v>2376</v>
      </c>
      <c r="CB20" s="36">
        <v>2042</v>
      </c>
      <c r="CC20" s="98">
        <f t="shared" si="47"/>
        <v>85.9</v>
      </c>
      <c r="CD20" s="97">
        <f t="shared" si="48"/>
        <v>-334</v>
      </c>
      <c r="CE20" s="39">
        <f t="shared" si="25"/>
        <v>40.4</v>
      </c>
      <c r="CF20" s="39">
        <f t="shared" si="25"/>
        <v>38.8</v>
      </c>
      <c r="CG20" s="93">
        <f t="shared" si="26"/>
        <v>-1.6000000000000014</v>
      </c>
      <c r="CH20" s="37">
        <v>10</v>
      </c>
      <c r="CI20" s="37">
        <v>14</v>
      </c>
      <c r="CJ20" s="94">
        <f t="shared" si="49"/>
        <v>4</v>
      </c>
      <c r="CK20" s="36">
        <v>21463</v>
      </c>
      <c r="CL20" s="36">
        <v>20650</v>
      </c>
      <c r="CM20" s="32">
        <f t="shared" si="27"/>
        <v>96.21208591529609</v>
      </c>
      <c r="CN20" s="29">
        <f t="shared" si="28"/>
        <v>-813</v>
      </c>
      <c r="CO20" s="36">
        <v>17438</v>
      </c>
      <c r="CP20" s="36">
        <v>16959</v>
      </c>
      <c r="CQ20" s="32">
        <f t="shared" si="29"/>
        <v>97.25312535841266</v>
      </c>
      <c r="CR20" s="29">
        <f t="shared" si="30"/>
        <v>-479</v>
      </c>
      <c r="CS20" s="44">
        <v>1525</v>
      </c>
      <c r="CT20" s="36">
        <v>1736</v>
      </c>
      <c r="CU20" s="29">
        <f t="shared" si="31"/>
        <v>211</v>
      </c>
      <c r="CV20" s="36">
        <v>2331</v>
      </c>
      <c r="CW20" s="36">
        <v>2015</v>
      </c>
      <c r="CX20" s="32">
        <f t="shared" si="32"/>
        <v>86.44358644358644</v>
      </c>
      <c r="CY20" s="45">
        <f t="shared" si="33"/>
        <v>-316</v>
      </c>
      <c r="CZ20" s="46">
        <f t="shared" si="34"/>
        <v>9</v>
      </c>
      <c r="DA20" s="46">
        <f t="shared" si="34"/>
        <v>10</v>
      </c>
      <c r="DB20" s="94">
        <f t="shared" si="50"/>
        <v>1</v>
      </c>
      <c r="DC20" s="28">
        <v>952</v>
      </c>
      <c r="DD20" s="28">
        <f t="shared" si="53"/>
        <v>2456</v>
      </c>
    </row>
    <row r="21" spans="1:108" s="15" customFormat="1" ht="17.25" customHeight="1">
      <c r="A21" s="35" t="s">
        <v>45</v>
      </c>
      <c r="B21" s="36">
        <v>26975</v>
      </c>
      <c r="C21" s="36">
        <v>26967</v>
      </c>
      <c r="D21" s="30">
        <f t="shared" si="0"/>
        <v>99.97034291010195</v>
      </c>
      <c r="E21" s="31">
        <f t="shared" si="1"/>
        <v>-8</v>
      </c>
      <c r="F21" s="36">
        <v>5916</v>
      </c>
      <c r="G21" s="36">
        <v>4997</v>
      </c>
      <c r="H21" s="30">
        <f t="shared" si="2"/>
        <v>84.4658553076403</v>
      </c>
      <c r="I21" s="29">
        <f t="shared" si="3"/>
        <v>-919</v>
      </c>
      <c r="J21" s="36">
        <v>2345</v>
      </c>
      <c r="K21" s="36">
        <v>1943</v>
      </c>
      <c r="L21" s="98">
        <f t="shared" si="4"/>
        <v>82.85714285714286</v>
      </c>
      <c r="M21" s="97">
        <f t="shared" si="5"/>
        <v>-402</v>
      </c>
      <c r="N21" s="36">
        <v>1755</v>
      </c>
      <c r="O21" s="36">
        <v>1427</v>
      </c>
      <c r="P21" s="93">
        <f t="shared" si="6"/>
        <v>81.31054131054131</v>
      </c>
      <c r="Q21" s="97">
        <f t="shared" si="7"/>
        <v>-328</v>
      </c>
      <c r="R21" s="36">
        <v>129</v>
      </c>
      <c r="S21" s="36">
        <v>89</v>
      </c>
      <c r="T21" s="93">
        <f t="shared" si="8"/>
        <v>68.9922480620155</v>
      </c>
      <c r="U21" s="94">
        <f t="shared" si="9"/>
        <v>-40</v>
      </c>
      <c r="V21" s="37">
        <v>46</v>
      </c>
      <c r="W21" s="36">
        <v>101</v>
      </c>
      <c r="X21" s="32">
        <f t="shared" si="10"/>
        <v>219.56521739130434</v>
      </c>
      <c r="Y21" s="31">
        <f t="shared" si="11"/>
        <v>55</v>
      </c>
      <c r="Z21" s="38">
        <f t="shared" si="35"/>
        <v>6.5</v>
      </c>
      <c r="AA21" s="38">
        <f t="shared" si="36"/>
        <v>5.3</v>
      </c>
      <c r="AB21" s="103">
        <f t="shared" si="12"/>
        <v>-1.2000000000000002</v>
      </c>
      <c r="AC21" s="36">
        <v>2054</v>
      </c>
      <c r="AD21" s="37">
        <v>1501</v>
      </c>
      <c r="AE21" s="93">
        <f t="shared" si="51"/>
        <v>73.07692307692307</v>
      </c>
      <c r="AF21" s="97">
        <f t="shared" si="52"/>
        <v>-553</v>
      </c>
      <c r="AG21" s="68">
        <v>44.6</v>
      </c>
      <c r="AH21" s="39">
        <v>53.7</v>
      </c>
      <c r="AI21" s="32">
        <f t="shared" si="13"/>
        <v>9.100000000000001</v>
      </c>
      <c r="AJ21" s="31"/>
      <c r="AK21" s="31"/>
      <c r="AL21" s="32" t="e">
        <f t="shared" si="14"/>
        <v>#DIV/0!</v>
      </c>
      <c r="AM21" s="31">
        <f t="shared" si="15"/>
        <v>0</v>
      </c>
      <c r="AN21" s="37">
        <v>16</v>
      </c>
      <c r="AO21" s="37">
        <v>65</v>
      </c>
      <c r="AP21" s="32" t="s">
        <v>62</v>
      </c>
      <c r="AQ21" s="31">
        <f t="shared" si="38"/>
        <v>49</v>
      </c>
      <c r="AR21" s="32">
        <v>42.9</v>
      </c>
      <c r="AS21" s="32">
        <v>26.9</v>
      </c>
      <c r="AT21" s="93">
        <f t="shared" si="16"/>
        <v>-16</v>
      </c>
      <c r="AU21" s="36">
        <v>2247</v>
      </c>
      <c r="AV21" s="36">
        <v>2195</v>
      </c>
      <c r="AW21" s="98">
        <f t="shared" si="17"/>
        <v>97.68580329327993</v>
      </c>
      <c r="AX21" s="97">
        <f t="shared" si="18"/>
        <v>-52</v>
      </c>
      <c r="AY21" s="36">
        <v>21157</v>
      </c>
      <c r="AZ21" s="36">
        <v>20859</v>
      </c>
      <c r="BA21" s="32">
        <f t="shared" si="39"/>
        <v>98.59148272439381</v>
      </c>
      <c r="BB21" s="29">
        <f t="shared" si="40"/>
        <v>-298</v>
      </c>
      <c r="BC21" s="40">
        <v>92</v>
      </c>
      <c r="BD21" s="37">
        <v>128</v>
      </c>
      <c r="BE21" s="94">
        <f t="shared" si="41"/>
        <v>36</v>
      </c>
      <c r="BF21" s="40">
        <v>84</v>
      </c>
      <c r="BG21" s="37">
        <v>122</v>
      </c>
      <c r="BH21" s="94">
        <f t="shared" si="42"/>
        <v>38</v>
      </c>
      <c r="BI21" s="39">
        <v>7.3</v>
      </c>
      <c r="BJ21" s="39"/>
      <c r="BK21" s="32">
        <f t="shared" si="43"/>
        <v>-7.3</v>
      </c>
      <c r="BL21" s="41">
        <f t="shared" si="19"/>
        <v>9.4</v>
      </c>
      <c r="BM21" s="41">
        <f t="shared" si="20"/>
        <v>9.1</v>
      </c>
      <c r="BN21" s="47">
        <f t="shared" si="44"/>
        <v>-0.3000000000000007</v>
      </c>
      <c r="BO21" s="78">
        <f t="shared" si="45"/>
        <v>2527</v>
      </c>
      <c r="BP21" s="79">
        <f t="shared" si="46"/>
        <v>2451</v>
      </c>
      <c r="BQ21" s="85"/>
      <c r="BR21" s="84"/>
      <c r="BS21" s="42">
        <v>4571</v>
      </c>
      <c r="BT21" s="36">
        <v>3618</v>
      </c>
      <c r="BU21" s="93">
        <f t="shared" si="21"/>
        <v>79.2</v>
      </c>
      <c r="BV21" s="97">
        <f t="shared" si="22"/>
        <v>-953</v>
      </c>
      <c r="BW21" s="43">
        <v>3612</v>
      </c>
      <c r="BX21" s="36">
        <v>3394</v>
      </c>
      <c r="BY21" s="93">
        <f t="shared" si="23"/>
        <v>94</v>
      </c>
      <c r="BZ21" s="97">
        <f t="shared" si="24"/>
        <v>-218</v>
      </c>
      <c r="CA21" s="43">
        <v>2194</v>
      </c>
      <c r="CB21" s="36">
        <v>1705</v>
      </c>
      <c r="CC21" s="98">
        <f t="shared" si="47"/>
        <v>77.7</v>
      </c>
      <c r="CD21" s="97">
        <f t="shared" si="48"/>
        <v>-489</v>
      </c>
      <c r="CE21" s="39">
        <f t="shared" si="25"/>
        <v>60.7</v>
      </c>
      <c r="CF21" s="39">
        <f t="shared" si="25"/>
        <v>50.2</v>
      </c>
      <c r="CG21" s="93">
        <f t="shared" si="26"/>
        <v>-10.5</v>
      </c>
      <c r="CH21" s="37">
        <v>8</v>
      </c>
      <c r="CI21" s="37">
        <v>11</v>
      </c>
      <c r="CJ21" s="94">
        <f t="shared" si="49"/>
        <v>3</v>
      </c>
      <c r="CK21" s="36">
        <v>22693</v>
      </c>
      <c r="CL21" s="36">
        <v>23089</v>
      </c>
      <c r="CM21" s="32">
        <f t="shared" si="27"/>
        <v>101.74503150751333</v>
      </c>
      <c r="CN21" s="29">
        <f t="shared" si="28"/>
        <v>396</v>
      </c>
      <c r="CO21" s="36">
        <v>17578</v>
      </c>
      <c r="CP21" s="36">
        <v>17433</v>
      </c>
      <c r="CQ21" s="32">
        <f t="shared" si="29"/>
        <v>99.17510524519285</v>
      </c>
      <c r="CR21" s="29">
        <f t="shared" si="30"/>
        <v>-145</v>
      </c>
      <c r="CS21" s="44">
        <v>1169</v>
      </c>
      <c r="CT21" s="36">
        <v>1443</v>
      </c>
      <c r="CU21" s="29">
        <f t="shared" si="31"/>
        <v>274</v>
      </c>
      <c r="CV21" s="36">
        <v>1135</v>
      </c>
      <c r="CW21" s="36">
        <v>1460</v>
      </c>
      <c r="CX21" s="32">
        <f t="shared" si="32"/>
        <v>128.63436123348018</v>
      </c>
      <c r="CY21" s="45">
        <f t="shared" si="33"/>
        <v>325</v>
      </c>
      <c r="CZ21" s="46">
        <f t="shared" si="34"/>
        <v>20</v>
      </c>
      <c r="DA21" s="46">
        <f t="shared" si="34"/>
        <v>16</v>
      </c>
      <c r="DB21" s="31">
        <f t="shared" si="50"/>
        <v>-4</v>
      </c>
      <c r="DC21" s="28">
        <v>590</v>
      </c>
      <c r="DD21" s="28">
        <f t="shared" si="53"/>
        <v>2345</v>
      </c>
    </row>
    <row r="22" spans="1:108" s="51" customFormat="1" ht="17.25" customHeight="1">
      <c r="A22" s="49" t="s">
        <v>46</v>
      </c>
      <c r="B22" s="36">
        <v>19867</v>
      </c>
      <c r="C22" s="36">
        <v>12563</v>
      </c>
      <c r="D22" s="30">
        <f t="shared" si="0"/>
        <v>63.23551618261438</v>
      </c>
      <c r="E22" s="31">
        <f t="shared" si="1"/>
        <v>-7304</v>
      </c>
      <c r="F22" s="36">
        <v>2231</v>
      </c>
      <c r="G22" s="36">
        <v>2623</v>
      </c>
      <c r="H22" s="30">
        <f t="shared" si="2"/>
        <v>117.57059614522636</v>
      </c>
      <c r="I22" s="29">
        <f t="shared" si="3"/>
        <v>392</v>
      </c>
      <c r="J22" s="36">
        <v>1499</v>
      </c>
      <c r="K22" s="36">
        <v>1429</v>
      </c>
      <c r="L22" s="98">
        <f t="shared" si="4"/>
        <v>95.3302201467645</v>
      </c>
      <c r="M22" s="97">
        <f t="shared" si="5"/>
        <v>-70</v>
      </c>
      <c r="N22" s="36">
        <v>999</v>
      </c>
      <c r="O22" s="36">
        <v>890</v>
      </c>
      <c r="P22" s="93">
        <f t="shared" si="6"/>
        <v>89.08908908908909</v>
      </c>
      <c r="Q22" s="97">
        <f t="shared" si="7"/>
        <v>-109</v>
      </c>
      <c r="R22" s="36">
        <v>15</v>
      </c>
      <c r="S22" s="36">
        <v>7</v>
      </c>
      <c r="T22" s="93">
        <f t="shared" si="8"/>
        <v>46.666666666666664</v>
      </c>
      <c r="U22" s="94">
        <f t="shared" si="9"/>
        <v>-8</v>
      </c>
      <c r="V22" s="37">
        <v>13</v>
      </c>
      <c r="W22" s="36">
        <v>31</v>
      </c>
      <c r="X22" s="32">
        <f t="shared" si="10"/>
        <v>238.46153846153845</v>
      </c>
      <c r="Y22" s="31">
        <f t="shared" si="11"/>
        <v>18</v>
      </c>
      <c r="Z22" s="38">
        <f t="shared" si="35"/>
        <v>5</v>
      </c>
      <c r="AA22" s="38">
        <f t="shared" si="36"/>
        <v>7.1</v>
      </c>
      <c r="AB22" s="39">
        <f t="shared" si="12"/>
        <v>2.0999999999999996</v>
      </c>
      <c r="AC22" s="36">
        <v>1159</v>
      </c>
      <c r="AD22" s="37">
        <v>1222</v>
      </c>
      <c r="AE22" s="32">
        <f t="shared" si="51"/>
        <v>105.43572044866265</v>
      </c>
      <c r="AF22" s="29">
        <f t="shared" si="52"/>
        <v>63</v>
      </c>
      <c r="AG22" s="68">
        <v>10</v>
      </c>
      <c r="AH22" s="39">
        <v>9.2</v>
      </c>
      <c r="AI22" s="93">
        <f t="shared" si="13"/>
        <v>-0.8000000000000007</v>
      </c>
      <c r="AJ22" s="31"/>
      <c r="AK22" s="31"/>
      <c r="AL22" s="32" t="e">
        <f t="shared" si="14"/>
        <v>#DIV/0!</v>
      </c>
      <c r="AM22" s="31" t="s">
        <v>47</v>
      </c>
      <c r="AN22" s="37">
        <v>387</v>
      </c>
      <c r="AO22" s="37">
        <v>723</v>
      </c>
      <c r="AP22" s="24">
        <f t="shared" si="37"/>
        <v>186.8217054263566</v>
      </c>
      <c r="AQ22" s="31">
        <f t="shared" si="38"/>
        <v>336</v>
      </c>
      <c r="AR22" s="32">
        <v>4.1</v>
      </c>
      <c r="AS22" s="32">
        <v>6.9</v>
      </c>
      <c r="AT22" s="32">
        <f t="shared" si="16"/>
        <v>2.8000000000000007</v>
      </c>
      <c r="AU22" s="36">
        <v>321</v>
      </c>
      <c r="AV22" s="36">
        <v>592</v>
      </c>
      <c r="AW22" s="30">
        <f t="shared" si="17"/>
        <v>184.42367601246104</v>
      </c>
      <c r="AX22" s="29">
        <f t="shared" si="18"/>
        <v>271</v>
      </c>
      <c r="AY22" s="36">
        <v>12648</v>
      </c>
      <c r="AZ22" s="36">
        <v>9330</v>
      </c>
      <c r="BA22" s="32">
        <f t="shared" si="39"/>
        <v>73.76660341555977</v>
      </c>
      <c r="BB22" s="29">
        <f t="shared" si="40"/>
        <v>-3318</v>
      </c>
      <c r="BC22" s="40">
        <v>84</v>
      </c>
      <c r="BD22" s="37">
        <v>74</v>
      </c>
      <c r="BE22" s="31">
        <f t="shared" si="41"/>
        <v>-10</v>
      </c>
      <c r="BF22" s="40">
        <v>82</v>
      </c>
      <c r="BG22" s="37">
        <v>72</v>
      </c>
      <c r="BH22" s="31">
        <f t="shared" si="42"/>
        <v>-10</v>
      </c>
      <c r="BI22" s="39">
        <v>20.2</v>
      </c>
      <c r="BJ22" s="39"/>
      <c r="BK22" s="32">
        <f t="shared" si="43"/>
        <v>-20.2</v>
      </c>
      <c r="BL22" s="41">
        <f t="shared" si="19"/>
        <v>46</v>
      </c>
      <c r="BM22" s="41">
        <f t="shared" si="20"/>
        <v>10.8</v>
      </c>
      <c r="BN22" s="47">
        <f t="shared" si="44"/>
        <v>-35.2</v>
      </c>
      <c r="BO22" s="78">
        <f t="shared" si="45"/>
        <v>9134</v>
      </c>
      <c r="BP22" s="79">
        <f t="shared" si="46"/>
        <v>1362</v>
      </c>
      <c r="BQ22" s="85"/>
      <c r="BR22" s="84"/>
      <c r="BS22" s="42">
        <v>2144</v>
      </c>
      <c r="BT22" s="36">
        <v>1617</v>
      </c>
      <c r="BU22" s="93">
        <f t="shared" si="21"/>
        <v>75.4</v>
      </c>
      <c r="BV22" s="97">
        <f t="shared" si="22"/>
        <v>-527</v>
      </c>
      <c r="BW22" s="43">
        <v>2141</v>
      </c>
      <c r="BX22" s="36">
        <v>1605</v>
      </c>
      <c r="BY22" s="93">
        <f t="shared" si="23"/>
        <v>75</v>
      </c>
      <c r="BZ22" s="97">
        <f t="shared" si="24"/>
        <v>-536</v>
      </c>
      <c r="CA22" s="43">
        <v>1471</v>
      </c>
      <c r="CB22" s="36">
        <v>1408</v>
      </c>
      <c r="CC22" s="98">
        <f t="shared" si="47"/>
        <v>95.7</v>
      </c>
      <c r="CD22" s="97">
        <f t="shared" si="48"/>
        <v>-63</v>
      </c>
      <c r="CE22" s="39">
        <f t="shared" si="25"/>
        <v>68.7</v>
      </c>
      <c r="CF22" s="39">
        <f t="shared" si="25"/>
        <v>87.7</v>
      </c>
      <c r="CG22" s="32">
        <f t="shared" si="26"/>
        <v>19</v>
      </c>
      <c r="CH22" s="37">
        <v>6</v>
      </c>
      <c r="CI22" s="37">
        <v>5</v>
      </c>
      <c r="CJ22" s="31">
        <f t="shared" si="49"/>
        <v>-1</v>
      </c>
      <c r="CK22" s="36">
        <v>9734</v>
      </c>
      <c r="CL22" s="36">
        <v>10311</v>
      </c>
      <c r="CM22" s="32">
        <f t="shared" si="27"/>
        <v>105.92767618656256</v>
      </c>
      <c r="CN22" s="29">
        <f t="shared" si="28"/>
        <v>577</v>
      </c>
      <c r="CO22" s="36">
        <v>7122</v>
      </c>
      <c r="CP22" s="36">
        <v>7825</v>
      </c>
      <c r="CQ22" s="32">
        <f t="shared" si="29"/>
        <v>109.87082280258353</v>
      </c>
      <c r="CR22" s="29">
        <f t="shared" si="30"/>
        <v>703</v>
      </c>
      <c r="CS22" s="50">
        <v>1137</v>
      </c>
      <c r="CT22" s="36">
        <v>1299</v>
      </c>
      <c r="CU22" s="29">
        <f t="shared" si="31"/>
        <v>162</v>
      </c>
      <c r="CV22" s="36">
        <v>280</v>
      </c>
      <c r="CW22" s="36">
        <v>174</v>
      </c>
      <c r="CX22" s="32">
        <f t="shared" si="32"/>
        <v>62.142857142857146</v>
      </c>
      <c r="CY22" s="45">
        <f t="shared" si="33"/>
        <v>-106</v>
      </c>
      <c r="CZ22" s="46">
        <f t="shared" si="34"/>
        <v>35</v>
      </c>
      <c r="DA22" s="46">
        <f t="shared" si="34"/>
        <v>59</v>
      </c>
      <c r="DB22" s="94">
        <f t="shared" si="50"/>
        <v>24</v>
      </c>
      <c r="DC22" s="28">
        <v>500</v>
      </c>
      <c r="DD22" s="28">
        <f t="shared" si="53"/>
        <v>1499</v>
      </c>
    </row>
    <row r="23" spans="1:108" s="15" customFormat="1" ht="17.25" customHeight="1">
      <c r="A23" s="35" t="s">
        <v>48</v>
      </c>
      <c r="B23" s="36">
        <v>32730</v>
      </c>
      <c r="C23" s="36">
        <v>30490</v>
      </c>
      <c r="D23" s="30">
        <f t="shared" si="0"/>
        <v>93.15612587839902</v>
      </c>
      <c r="E23" s="31">
        <f t="shared" si="1"/>
        <v>-2240</v>
      </c>
      <c r="F23" s="36">
        <v>7544</v>
      </c>
      <c r="G23" s="36">
        <v>6540</v>
      </c>
      <c r="H23" s="30">
        <f t="shared" si="2"/>
        <v>86.6914103923648</v>
      </c>
      <c r="I23" s="29">
        <f t="shared" si="3"/>
        <v>-1004</v>
      </c>
      <c r="J23" s="36">
        <v>7330</v>
      </c>
      <c r="K23" s="36">
        <v>6479</v>
      </c>
      <c r="L23" s="98">
        <f t="shared" si="4"/>
        <v>88.39017735334242</v>
      </c>
      <c r="M23" s="97">
        <f t="shared" si="5"/>
        <v>-851</v>
      </c>
      <c r="N23" s="36">
        <v>3422</v>
      </c>
      <c r="O23" s="36">
        <v>2954</v>
      </c>
      <c r="P23" s="93">
        <f t="shared" si="6"/>
        <v>86.32378725891292</v>
      </c>
      <c r="Q23" s="97">
        <f t="shared" si="7"/>
        <v>-468</v>
      </c>
      <c r="R23" s="36">
        <v>150</v>
      </c>
      <c r="S23" s="36">
        <v>86</v>
      </c>
      <c r="T23" s="93">
        <f t="shared" si="8"/>
        <v>57.333333333333336</v>
      </c>
      <c r="U23" s="94">
        <f t="shared" si="9"/>
        <v>-64</v>
      </c>
      <c r="V23" s="37">
        <v>166</v>
      </c>
      <c r="W23" s="36">
        <v>150</v>
      </c>
      <c r="X23" s="93">
        <f t="shared" si="10"/>
        <v>90.36144578313254</v>
      </c>
      <c r="Y23" s="94">
        <f t="shared" si="11"/>
        <v>-16</v>
      </c>
      <c r="Z23" s="38">
        <f t="shared" si="35"/>
        <v>10.5</v>
      </c>
      <c r="AA23" s="38">
        <f t="shared" si="36"/>
        <v>9.7</v>
      </c>
      <c r="AB23" s="103">
        <f t="shared" si="12"/>
        <v>-0.8000000000000007</v>
      </c>
      <c r="AC23" s="36">
        <v>3209</v>
      </c>
      <c r="AD23" s="37">
        <v>2224</v>
      </c>
      <c r="AE23" s="93">
        <f t="shared" si="51"/>
        <v>69.30507946400748</v>
      </c>
      <c r="AF23" s="97">
        <f t="shared" si="52"/>
        <v>-985</v>
      </c>
      <c r="AG23" s="68">
        <v>64.4</v>
      </c>
      <c r="AH23" s="39">
        <v>76.1</v>
      </c>
      <c r="AI23" s="32">
        <f t="shared" si="13"/>
        <v>11.699999999999989</v>
      </c>
      <c r="AJ23" s="31"/>
      <c r="AK23" s="31"/>
      <c r="AL23" s="32" t="e">
        <f t="shared" si="14"/>
        <v>#DIV/0!</v>
      </c>
      <c r="AM23" s="31">
        <f t="shared" si="15"/>
        <v>0</v>
      </c>
      <c r="AN23" s="37">
        <v>867</v>
      </c>
      <c r="AO23" s="37">
        <v>663</v>
      </c>
      <c r="AP23" s="95">
        <f t="shared" si="37"/>
        <v>76.47058823529412</v>
      </c>
      <c r="AQ23" s="94">
        <f t="shared" si="38"/>
        <v>-204</v>
      </c>
      <c r="AR23" s="32">
        <v>44.5</v>
      </c>
      <c r="AS23" s="32">
        <v>59</v>
      </c>
      <c r="AT23" s="32">
        <f t="shared" si="16"/>
        <v>14.5</v>
      </c>
      <c r="AU23" s="36">
        <v>727</v>
      </c>
      <c r="AV23" s="36">
        <v>739</v>
      </c>
      <c r="AW23" s="30">
        <f t="shared" si="17"/>
        <v>101.65061898211829</v>
      </c>
      <c r="AX23" s="29">
        <f t="shared" si="18"/>
        <v>12</v>
      </c>
      <c r="AY23" s="36">
        <v>27193</v>
      </c>
      <c r="AZ23" s="36">
        <v>25700</v>
      </c>
      <c r="BA23" s="32">
        <f t="shared" si="39"/>
        <v>94.50961644540874</v>
      </c>
      <c r="BB23" s="29">
        <f t="shared" si="40"/>
        <v>-1493</v>
      </c>
      <c r="BC23" s="40">
        <v>119</v>
      </c>
      <c r="BD23" s="37">
        <v>113</v>
      </c>
      <c r="BE23" s="31">
        <f t="shared" si="41"/>
        <v>-6</v>
      </c>
      <c r="BF23" s="40">
        <v>109</v>
      </c>
      <c r="BG23" s="37">
        <v>105</v>
      </c>
      <c r="BH23" s="31">
        <f t="shared" si="42"/>
        <v>-4</v>
      </c>
      <c r="BI23" s="39">
        <v>2.6</v>
      </c>
      <c r="BJ23" s="39"/>
      <c r="BK23" s="32">
        <f t="shared" si="43"/>
        <v>-2.6</v>
      </c>
      <c r="BL23" s="41">
        <f t="shared" si="19"/>
        <v>14</v>
      </c>
      <c r="BM23" s="41">
        <f t="shared" si="20"/>
        <v>12.3</v>
      </c>
      <c r="BN23" s="47">
        <f t="shared" si="44"/>
        <v>-1.6999999999999993</v>
      </c>
      <c r="BO23" s="78">
        <f t="shared" si="45"/>
        <v>4591</v>
      </c>
      <c r="BP23" s="79">
        <f t="shared" si="46"/>
        <v>3746</v>
      </c>
      <c r="BQ23" s="85"/>
      <c r="BR23" s="84"/>
      <c r="BS23" s="42">
        <v>9502</v>
      </c>
      <c r="BT23" s="36">
        <v>9400</v>
      </c>
      <c r="BU23" s="93">
        <f t="shared" si="21"/>
        <v>98.9</v>
      </c>
      <c r="BV23" s="97">
        <f t="shared" si="22"/>
        <v>-102</v>
      </c>
      <c r="BW23" s="43">
        <v>9475</v>
      </c>
      <c r="BX23" s="36">
        <v>9374</v>
      </c>
      <c r="BY23" s="93">
        <f t="shared" si="23"/>
        <v>98.9</v>
      </c>
      <c r="BZ23" s="97">
        <f t="shared" si="24"/>
        <v>-101</v>
      </c>
      <c r="CA23" s="43">
        <v>7174</v>
      </c>
      <c r="CB23" s="36">
        <v>6427</v>
      </c>
      <c r="CC23" s="98">
        <f t="shared" si="47"/>
        <v>89.6</v>
      </c>
      <c r="CD23" s="97">
        <f t="shared" si="48"/>
        <v>-747</v>
      </c>
      <c r="CE23" s="39">
        <f t="shared" si="25"/>
        <v>75.7</v>
      </c>
      <c r="CF23" s="39">
        <f t="shared" si="25"/>
        <v>68.6</v>
      </c>
      <c r="CG23" s="93">
        <f t="shared" si="26"/>
        <v>-7.1000000000000085</v>
      </c>
      <c r="CH23" s="37">
        <v>6</v>
      </c>
      <c r="CI23" s="37">
        <v>7</v>
      </c>
      <c r="CJ23" s="94">
        <f t="shared" si="49"/>
        <v>1</v>
      </c>
      <c r="CK23" s="36">
        <v>24717</v>
      </c>
      <c r="CL23" s="36">
        <v>23790</v>
      </c>
      <c r="CM23" s="32">
        <f t="shared" si="27"/>
        <v>96.2495448476757</v>
      </c>
      <c r="CN23" s="29">
        <f t="shared" si="28"/>
        <v>-927</v>
      </c>
      <c r="CO23" s="36">
        <v>20650</v>
      </c>
      <c r="CP23" s="36">
        <v>19949</v>
      </c>
      <c r="CQ23" s="32">
        <f t="shared" si="29"/>
        <v>96.60532687651332</v>
      </c>
      <c r="CR23" s="29">
        <f t="shared" si="30"/>
        <v>-701</v>
      </c>
      <c r="CS23" s="44">
        <v>1047</v>
      </c>
      <c r="CT23" s="36">
        <v>1356</v>
      </c>
      <c r="CU23" s="29">
        <f t="shared" si="31"/>
        <v>309</v>
      </c>
      <c r="CV23" s="36">
        <v>1641</v>
      </c>
      <c r="CW23" s="36">
        <v>1913</v>
      </c>
      <c r="CX23" s="32">
        <f t="shared" si="32"/>
        <v>116.5752589884217</v>
      </c>
      <c r="CY23" s="45">
        <f t="shared" si="33"/>
        <v>272</v>
      </c>
      <c r="CZ23" s="46">
        <f t="shared" si="34"/>
        <v>15</v>
      </c>
      <c r="DA23" s="46">
        <f t="shared" si="34"/>
        <v>12</v>
      </c>
      <c r="DB23" s="31">
        <f t="shared" si="50"/>
        <v>-3</v>
      </c>
      <c r="DC23" s="28">
        <v>3908</v>
      </c>
      <c r="DD23" s="28">
        <f t="shared" si="53"/>
        <v>7330</v>
      </c>
    </row>
    <row r="24" spans="1:108" s="15" customFormat="1" ht="17.25" customHeight="1">
      <c r="A24" s="35" t="s">
        <v>49</v>
      </c>
      <c r="B24" s="36">
        <v>24896</v>
      </c>
      <c r="C24" s="36">
        <v>24716</v>
      </c>
      <c r="D24" s="30">
        <f t="shared" si="0"/>
        <v>99.27699228791774</v>
      </c>
      <c r="E24" s="31">
        <f t="shared" si="1"/>
        <v>-180</v>
      </c>
      <c r="F24" s="36">
        <v>5227</v>
      </c>
      <c r="G24" s="36">
        <v>5133</v>
      </c>
      <c r="H24" s="30">
        <f t="shared" si="2"/>
        <v>98.2016453032332</v>
      </c>
      <c r="I24" s="29">
        <f t="shared" si="3"/>
        <v>-94</v>
      </c>
      <c r="J24" s="36">
        <v>2765</v>
      </c>
      <c r="K24" s="36">
        <v>2610</v>
      </c>
      <c r="L24" s="98">
        <f t="shared" si="4"/>
        <v>94.39421338155516</v>
      </c>
      <c r="M24" s="97">
        <f t="shared" si="5"/>
        <v>-155</v>
      </c>
      <c r="N24" s="36">
        <v>1600</v>
      </c>
      <c r="O24" s="36">
        <v>1351</v>
      </c>
      <c r="P24" s="93">
        <f t="shared" si="6"/>
        <v>84.4375</v>
      </c>
      <c r="Q24" s="97">
        <f t="shared" si="7"/>
        <v>-249</v>
      </c>
      <c r="R24" s="36">
        <v>47</v>
      </c>
      <c r="S24" s="36">
        <v>29</v>
      </c>
      <c r="T24" s="93">
        <f t="shared" si="8"/>
        <v>61.702127659574465</v>
      </c>
      <c r="U24" s="94">
        <f t="shared" si="9"/>
        <v>-18</v>
      </c>
      <c r="V24" s="37">
        <v>42</v>
      </c>
      <c r="W24" s="36">
        <v>23</v>
      </c>
      <c r="X24" s="93">
        <f t="shared" si="10"/>
        <v>54.761904761904766</v>
      </c>
      <c r="Y24" s="94">
        <f t="shared" si="11"/>
        <v>-19</v>
      </c>
      <c r="Z24" s="38">
        <f t="shared" si="35"/>
        <v>6.4</v>
      </c>
      <c r="AA24" s="38">
        <f t="shared" si="36"/>
        <v>5.5</v>
      </c>
      <c r="AB24" s="103">
        <f t="shared" si="12"/>
        <v>-0.9000000000000004</v>
      </c>
      <c r="AC24" s="36">
        <v>1996</v>
      </c>
      <c r="AD24" s="37">
        <v>930</v>
      </c>
      <c r="AE24" s="93">
        <f t="shared" si="51"/>
        <v>46.59318637274549</v>
      </c>
      <c r="AF24" s="97">
        <f t="shared" si="52"/>
        <v>-1066</v>
      </c>
      <c r="AG24" s="68">
        <v>40</v>
      </c>
      <c r="AH24" s="39">
        <v>51.4</v>
      </c>
      <c r="AI24" s="32">
        <f t="shared" si="13"/>
        <v>11.399999999999999</v>
      </c>
      <c r="AJ24" s="31"/>
      <c r="AK24" s="31"/>
      <c r="AL24" s="32" t="e">
        <f t="shared" si="14"/>
        <v>#DIV/0!</v>
      </c>
      <c r="AM24" s="31">
        <f t="shared" si="15"/>
        <v>0</v>
      </c>
      <c r="AN24" s="37">
        <v>104</v>
      </c>
      <c r="AO24" s="37">
        <v>220</v>
      </c>
      <c r="AP24" s="24">
        <f t="shared" si="37"/>
        <v>211.53846153846155</v>
      </c>
      <c r="AQ24" s="31">
        <f t="shared" si="38"/>
        <v>116</v>
      </c>
      <c r="AR24" s="32">
        <v>4.6</v>
      </c>
      <c r="AS24" s="32">
        <v>45.2</v>
      </c>
      <c r="AT24" s="32">
        <f t="shared" si="16"/>
        <v>40.6</v>
      </c>
      <c r="AU24" s="36">
        <v>595</v>
      </c>
      <c r="AV24" s="36">
        <v>753</v>
      </c>
      <c r="AW24" s="30">
        <f t="shared" si="17"/>
        <v>126.55462184873949</v>
      </c>
      <c r="AX24" s="29">
        <f t="shared" si="18"/>
        <v>158</v>
      </c>
      <c r="AY24" s="36">
        <v>19020</v>
      </c>
      <c r="AZ24" s="36">
        <v>18433</v>
      </c>
      <c r="BA24" s="32">
        <f t="shared" si="39"/>
        <v>96.91377497371188</v>
      </c>
      <c r="BB24" s="29">
        <f t="shared" si="40"/>
        <v>-587</v>
      </c>
      <c r="BC24" s="48">
        <v>87</v>
      </c>
      <c r="BD24" s="37">
        <v>88</v>
      </c>
      <c r="BE24" s="94">
        <f t="shared" si="41"/>
        <v>1</v>
      </c>
      <c r="BF24" s="48">
        <v>81</v>
      </c>
      <c r="BG24" s="37">
        <v>84</v>
      </c>
      <c r="BH24" s="94">
        <f t="shared" si="42"/>
        <v>3</v>
      </c>
      <c r="BI24" s="39">
        <v>6.4</v>
      </c>
      <c r="BJ24" s="39"/>
      <c r="BK24" s="32">
        <f t="shared" si="43"/>
        <v>-6.4</v>
      </c>
      <c r="BL24" s="41">
        <f t="shared" si="19"/>
        <v>11.6</v>
      </c>
      <c r="BM24" s="41">
        <f t="shared" si="20"/>
        <v>10.4</v>
      </c>
      <c r="BN24" s="47">
        <f t="shared" si="44"/>
        <v>-1.1999999999999993</v>
      </c>
      <c r="BO24" s="78">
        <f t="shared" si="45"/>
        <v>2886</v>
      </c>
      <c r="BP24" s="79">
        <f t="shared" si="46"/>
        <v>2570</v>
      </c>
      <c r="BQ24" s="85"/>
      <c r="BR24" s="84"/>
      <c r="BS24" s="42">
        <v>4908</v>
      </c>
      <c r="BT24" s="36">
        <v>4508</v>
      </c>
      <c r="BU24" s="93">
        <f t="shared" si="21"/>
        <v>91.9</v>
      </c>
      <c r="BV24" s="97">
        <f t="shared" si="22"/>
        <v>-400</v>
      </c>
      <c r="BW24" s="43">
        <v>4907</v>
      </c>
      <c r="BX24" s="36">
        <v>4507</v>
      </c>
      <c r="BY24" s="93">
        <f t="shared" si="23"/>
        <v>91.8</v>
      </c>
      <c r="BZ24" s="97">
        <f t="shared" si="24"/>
        <v>-400</v>
      </c>
      <c r="CA24" s="43">
        <v>2758</v>
      </c>
      <c r="CB24" s="36">
        <v>2501</v>
      </c>
      <c r="CC24" s="98">
        <f t="shared" si="47"/>
        <v>90.7</v>
      </c>
      <c r="CD24" s="97">
        <f t="shared" si="48"/>
        <v>-257</v>
      </c>
      <c r="CE24" s="39">
        <f t="shared" si="25"/>
        <v>56.2</v>
      </c>
      <c r="CF24" s="39">
        <f t="shared" si="25"/>
        <v>55.5</v>
      </c>
      <c r="CG24" s="93">
        <f t="shared" si="26"/>
        <v>-0.7000000000000028</v>
      </c>
      <c r="CH24" s="37">
        <v>7</v>
      </c>
      <c r="CI24" s="37">
        <v>8</v>
      </c>
      <c r="CJ24" s="94">
        <f t="shared" si="49"/>
        <v>1</v>
      </c>
      <c r="CK24" s="36">
        <v>20410</v>
      </c>
      <c r="CL24" s="36">
        <v>20795</v>
      </c>
      <c r="CM24" s="32">
        <f t="shared" si="27"/>
        <v>101.88633023027927</v>
      </c>
      <c r="CN24" s="29">
        <f t="shared" si="28"/>
        <v>385</v>
      </c>
      <c r="CO24" s="36">
        <v>15556</v>
      </c>
      <c r="CP24" s="36">
        <v>15483</v>
      </c>
      <c r="CQ24" s="32">
        <f t="shared" si="29"/>
        <v>99.53072769349447</v>
      </c>
      <c r="CR24" s="29">
        <f t="shared" si="30"/>
        <v>-73</v>
      </c>
      <c r="CS24" s="44">
        <v>1087</v>
      </c>
      <c r="CT24" s="36">
        <v>1340</v>
      </c>
      <c r="CU24" s="29">
        <f t="shared" si="31"/>
        <v>253</v>
      </c>
      <c r="CV24" s="36">
        <v>1579</v>
      </c>
      <c r="CW24" s="36">
        <v>1553</v>
      </c>
      <c r="CX24" s="32">
        <f t="shared" si="32"/>
        <v>98.35338822039266</v>
      </c>
      <c r="CY24" s="45">
        <f t="shared" si="33"/>
        <v>-26</v>
      </c>
      <c r="CZ24" s="46">
        <f t="shared" si="34"/>
        <v>13</v>
      </c>
      <c r="DA24" s="46">
        <f t="shared" si="34"/>
        <v>13</v>
      </c>
      <c r="DB24" s="31">
        <f t="shared" si="50"/>
        <v>0</v>
      </c>
      <c r="DC24" s="28">
        <v>1165</v>
      </c>
      <c r="DD24" s="28">
        <f t="shared" si="53"/>
        <v>2765</v>
      </c>
    </row>
    <row r="25" spans="1:108" s="15" customFormat="1" ht="17.25" customHeight="1">
      <c r="A25" s="35" t="s">
        <v>50</v>
      </c>
      <c r="B25" s="36">
        <v>22099</v>
      </c>
      <c r="C25" s="36">
        <v>21275</v>
      </c>
      <c r="D25" s="30">
        <f t="shared" si="0"/>
        <v>96.27132449432101</v>
      </c>
      <c r="E25" s="31">
        <f t="shared" si="1"/>
        <v>-824</v>
      </c>
      <c r="F25" s="36">
        <v>5101</v>
      </c>
      <c r="G25" s="36">
        <v>5008</v>
      </c>
      <c r="H25" s="30">
        <f t="shared" si="2"/>
        <v>98.17682807292688</v>
      </c>
      <c r="I25" s="29">
        <f t="shared" si="3"/>
        <v>-93</v>
      </c>
      <c r="J25" s="36">
        <v>2180</v>
      </c>
      <c r="K25" s="36">
        <v>2216</v>
      </c>
      <c r="L25" s="30">
        <f t="shared" si="4"/>
        <v>101.65137614678899</v>
      </c>
      <c r="M25" s="29">
        <f t="shared" si="5"/>
        <v>36</v>
      </c>
      <c r="N25" s="36">
        <v>1686</v>
      </c>
      <c r="O25" s="36">
        <v>1582</v>
      </c>
      <c r="P25" s="93">
        <f t="shared" si="6"/>
        <v>93.83155397390273</v>
      </c>
      <c r="Q25" s="97">
        <f t="shared" si="7"/>
        <v>-104</v>
      </c>
      <c r="R25" s="36">
        <v>62</v>
      </c>
      <c r="S25" s="36">
        <v>67</v>
      </c>
      <c r="T25" s="32">
        <f t="shared" si="8"/>
        <v>108.06451612903226</v>
      </c>
      <c r="U25" s="31">
        <f t="shared" si="9"/>
        <v>5</v>
      </c>
      <c r="V25" s="37">
        <v>45</v>
      </c>
      <c r="W25" s="36">
        <v>66</v>
      </c>
      <c r="X25" s="32">
        <f t="shared" si="10"/>
        <v>146.66666666666666</v>
      </c>
      <c r="Y25" s="31">
        <f t="shared" si="11"/>
        <v>21</v>
      </c>
      <c r="Z25" s="38">
        <f t="shared" si="35"/>
        <v>7.6</v>
      </c>
      <c r="AA25" s="38">
        <f t="shared" si="36"/>
        <v>7.4</v>
      </c>
      <c r="AB25" s="103">
        <f t="shared" si="12"/>
        <v>-0.1999999999999993</v>
      </c>
      <c r="AC25" s="36">
        <v>2340</v>
      </c>
      <c r="AD25" s="37">
        <v>2129</v>
      </c>
      <c r="AE25" s="93">
        <f t="shared" si="51"/>
        <v>90.98290598290598</v>
      </c>
      <c r="AF25" s="97">
        <f t="shared" si="52"/>
        <v>-211</v>
      </c>
      <c r="AG25" s="68">
        <v>30.9</v>
      </c>
      <c r="AH25" s="39">
        <v>34.9</v>
      </c>
      <c r="AI25" s="32">
        <f t="shared" si="13"/>
        <v>4</v>
      </c>
      <c r="AJ25" s="31"/>
      <c r="AK25" s="31"/>
      <c r="AL25" s="32" t="e">
        <f t="shared" si="14"/>
        <v>#DIV/0!</v>
      </c>
      <c r="AM25" s="31">
        <f t="shared" si="15"/>
        <v>0</v>
      </c>
      <c r="AN25" s="37">
        <v>1536</v>
      </c>
      <c r="AO25" s="37">
        <v>1290</v>
      </c>
      <c r="AP25" s="95">
        <f t="shared" si="37"/>
        <v>83.984375</v>
      </c>
      <c r="AQ25" s="94">
        <f t="shared" si="38"/>
        <v>-246</v>
      </c>
      <c r="AR25" s="32">
        <v>25</v>
      </c>
      <c r="AS25" s="32">
        <v>28.4</v>
      </c>
      <c r="AT25" s="32">
        <f t="shared" si="16"/>
        <v>3.3999999999999986</v>
      </c>
      <c r="AU25" s="36">
        <v>1307</v>
      </c>
      <c r="AV25" s="36">
        <v>1548</v>
      </c>
      <c r="AW25" s="30">
        <f t="shared" si="17"/>
        <v>118.43917368018361</v>
      </c>
      <c r="AX25" s="29">
        <f t="shared" si="18"/>
        <v>241</v>
      </c>
      <c r="AY25" s="36">
        <v>18244</v>
      </c>
      <c r="AZ25" s="36">
        <v>17787</v>
      </c>
      <c r="BA25" s="32">
        <f t="shared" si="39"/>
        <v>97.49506687130015</v>
      </c>
      <c r="BB25" s="29">
        <f t="shared" si="40"/>
        <v>-457</v>
      </c>
      <c r="BC25" s="40">
        <v>78</v>
      </c>
      <c r="BD25" s="37">
        <v>84</v>
      </c>
      <c r="BE25" s="94">
        <f t="shared" si="41"/>
        <v>6</v>
      </c>
      <c r="BF25" s="40">
        <v>70</v>
      </c>
      <c r="BG25" s="37">
        <v>75</v>
      </c>
      <c r="BH25" s="94">
        <f t="shared" si="42"/>
        <v>5</v>
      </c>
      <c r="BI25" s="39">
        <v>2.1</v>
      </c>
      <c r="BJ25" s="39"/>
      <c r="BK25" s="32">
        <f t="shared" si="43"/>
        <v>-2.1</v>
      </c>
      <c r="BL25" s="41">
        <f t="shared" si="19"/>
        <v>10.5</v>
      </c>
      <c r="BM25" s="41">
        <f t="shared" si="20"/>
        <v>9.7</v>
      </c>
      <c r="BN25" s="47">
        <f t="shared" si="44"/>
        <v>-0.8000000000000007</v>
      </c>
      <c r="BO25" s="78">
        <f t="shared" si="45"/>
        <v>2331</v>
      </c>
      <c r="BP25" s="79">
        <f t="shared" si="46"/>
        <v>2070</v>
      </c>
      <c r="BQ25" s="85"/>
      <c r="BR25" s="84"/>
      <c r="BS25" s="42">
        <v>7095</v>
      </c>
      <c r="BT25" s="36">
        <v>5976</v>
      </c>
      <c r="BU25" s="93">
        <f t="shared" si="21"/>
        <v>84.2</v>
      </c>
      <c r="BV25" s="97">
        <f t="shared" si="22"/>
        <v>-1119</v>
      </c>
      <c r="BW25" s="43">
        <v>6527</v>
      </c>
      <c r="BX25" s="36">
        <v>5756</v>
      </c>
      <c r="BY25" s="93">
        <f t="shared" si="23"/>
        <v>88.2</v>
      </c>
      <c r="BZ25" s="97">
        <f t="shared" si="24"/>
        <v>-771</v>
      </c>
      <c r="CA25" s="43">
        <v>2124</v>
      </c>
      <c r="CB25" s="36">
        <v>2188</v>
      </c>
      <c r="CC25" s="30">
        <f t="shared" si="47"/>
        <v>103</v>
      </c>
      <c r="CD25" s="29">
        <f t="shared" si="48"/>
        <v>64</v>
      </c>
      <c r="CE25" s="39">
        <f t="shared" si="25"/>
        <v>32.5</v>
      </c>
      <c r="CF25" s="39">
        <f t="shared" si="25"/>
        <v>38</v>
      </c>
      <c r="CG25" s="32">
        <f t="shared" si="26"/>
        <v>5.5</v>
      </c>
      <c r="CH25" s="37">
        <v>12</v>
      </c>
      <c r="CI25" s="37">
        <v>11</v>
      </c>
      <c r="CJ25" s="31">
        <f t="shared" si="49"/>
        <v>-1</v>
      </c>
      <c r="CK25" s="36">
        <v>18082</v>
      </c>
      <c r="CL25" s="36">
        <v>17623</v>
      </c>
      <c r="CM25" s="32">
        <f t="shared" si="27"/>
        <v>97.4615639862847</v>
      </c>
      <c r="CN25" s="29">
        <f t="shared" si="28"/>
        <v>-459</v>
      </c>
      <c r="CO25" s="36">
        <v>14974</v>
      </c>
      <c r="CP25" s="36">
        <v>14646</v>
      </c>
      <c r="CQ25" s="32">
        <f t="shared" si="29"/>
        <v>97.80953652998531</v>
      </c>
      <c r="CR25" s="29">
        <f t="shared" si="30"/>
        <v>-328</v>
      </c>
      <c r="CS25" s="44">
        <v>1262</v>
      </c>
      <c r="CT25" s="36">
        <v>1521</v>
      </c>
      <c r="CU25" s="29">
        <f t="shared" si="31"/>
        <v>259</v>
      </c>
      <c r="CV25" s="36">
        <v>2873</v>
      </c>
      <c r="CW25" s="36">
        <v>2288</v>
      </c>
      <c r="CX25" s="32">
        <f t="shared" si="32"/>
        <v>79.63800904977376</v>
      </c>
      <c r="CY25" s="45">
        <f t="shared" si="33"/>
        <v>-585</v>
      </c>
      <c r="CZ25" s="46">
        <f t="shared" si="34"/>
        <v>6</v>
      </c>
      <c r="DA25" s="46">
        <f t="shared" si="34"/>
        <v>8</v>
      </c>
      <c r="DB25" s="94">
        <f t="shared" si="50"/>
        <v>2</v>
      </c>
      <c r="DC25" s="28">
        <v>494</v>
      </c>
      <c r="DD25" s="28">
        <f t="shared" si="53"/>
        <v>2180</v>
      </c>
    </row>
    <row r="26" spans="1:108" s="15" customFormat="1" ht="17.25" customHeight="1">
      <c r="A26" s="35" t="s">
        <v>51</v>
      </c>
      <c r="B26" s="36">
        <v>39410</v>
      </c>
      <c r="C26" s="36">
        <v>38849</v>
      </c>
      <c r="D26" s="30">
        <f t="shared" si="0"/>
        <v>98.57650342552652</v>
      </c>
      <c r="E26" s="31">
        <f t="shared" si="1"/>
        <v>-561</v>
      </c>
      <c r="F26" s="36">
        <v>9139</v>
      </c>
      <c r="G26" s="36">
        <v>8477</v>
      </c>
      <c r="H26" s="30">
        <f t="shared" si="2"/>
        <v>92.75631907210855</v>
      </c>
      <c r="I26" s="29">
        <f t="shared" si="3"/>
        <v>-662</v>
      </c>
      <c r="J26" s="36">
        <v>4202</v>
      </c>
      <c r="K26" s="36">
        <v>4633</v>
      </c>
      <c r="L26" s="30">
        <f t="shared" si="4"/>
        <v>110.25702046644454</v>
      </c>
      <c r="M26" s="29">
        <f t="shared" si="5"/>
        <v>431</v>
      </c>
      <c r="N26" s="36">
        <v>2258</v>
      </c>
      <c r="O26" s="36">
        <v>1896</v>
      </c>
      <c r="P26" s="93">
        <f t="shared" si="6"/>
        <v>83.96811337466785</v>
      </c>
      <c r="Q26" s="97">
        <f t="shared" si="7"/>
        <v>-362</v>
      </c>
      <c r="R26" s="36">
        <v>71</v>
      </c>
      <c r="S26" s="36">
        <v>46</v>
      </c>
      <c r="T26" s="93">
        <f t="shared" si="8"/>
        <v>64.7887323943662</v>
      </c>
      <c r="U26" s="94">
        <f t="shared" si="9"/>
        <v>-25</v>
      </c>
      <c r="V26" s="37">
        <v>93</v>
      </c>
      <c r="W26" s="36">
        <v>236</v>
      </c>
      <c r="X26" s="32">
        <f t="shared" si="10"/>
        <v>253.76344086021504</v>
      </c>
      <c r="Y26" s="31">
        <f t="shared" si="11"/>
        <v>143</v>
      </c>
      <c r="Z26" s="38">
        <f t="shared" si="35"/>
        <v>5.7</v>
      </c>
      <c r="AA26" s="38">
        <f t="shared" si="36"/>
        <v>4.9</v>
      </c>
      <c r="AB26" s="103">
        <f t="shared" si="12"/>
        <v>-0.7999999999999998</v>
      </c>
      <c r="AC26" s="36">
        <v>3679</v>
      </c>
      <c r="AD26" s="37">
        <v>3175</v>
      </c>
      <c r="AE26" s="93">
        <f t="shared" si="51"/>
        <v>86.30062516988312</v>
      </c>
      <c r="AF26" s="97">
        <f t="shared" si="52"/>
        <v>-504</v>
      </c>
      <c r="AG26" s="68">
        <v>14.2</v>
      </c>
      <c r="AH26" s="39">
        <v>15.3</v>
      </c>
      <c r="AI26" s="32">
        <f t="shared" si="13"/>
        <v>1.1000000000000014</v>
      </c>
      <c r="AJ26" s="31"/>
      <c r="AK26" s="31"/>
      <c r="AL26" s="32" t="e">
        <f t="shared" si="14"/>
        <v>#DIV/0!</v>
      </c>
      <c r="AM26" s="31">
        <f t="shared" si="15"/>
        <v>0</v>
      </c>
      <c r="AN26" s="37">
        <v>1</v>
      </c>
      <c r="AO26" s="37">
        <v>314</v>
      </c>
      <c r="AP26" s="69" t="s">
        <v>71</v>
      </c>
      <c r="AQ26" s="31">
        <f t="shared" si="38"/>
        <v>313</v>
      </c>
      <c r="AR26" s="32" t="s">
        <v>68</v>
      </c>
      <c r="AS26" s="32">
        <v>10.3</v>
      </c>
      <c r="AT26" s="32" t="s">
        <v>68</v>
      </c>
      <c r="AU26" s="36">
        <v>2414</v>
      </c>
      <c r="AV26" s="36">
        <v>3215</v>
      </c>
      <c r="AW26" s="30">
        <f t="shared" si="17"/>
        <v>133.1814415907208</v>
      </c>
      <c r="AX26" s="29">
        <f t="shared" si="18"/>
        <v>801</v>
      </c>
      <c r="AY26" s="36">
        <v>33458</v>
      </c>
      <c r="AZ26" s="36">
        <v>33763</v>
      </c>
      <c r="BA26" s="32">
        <f t="shared" si="39"/>
        <v>100.9115906509654</v>
      </c>
      <c r="BB26" s="29">
        <f t="shared" si="40"/>
        <v>305</v>
      </c>
      <c r="BC26" s="40">
        <v>90</v>
      </c>
      <c r="BD26" s="37">
        <v>112</v>
      </c>
      <c r="BE26" s="94">
        <f t="shared" si="41"/>
        <v>22</v>
      </c>
      <c r="BF26" s="40">
        <v>83</v>
      </c>
      <c r="BG26" s="37">
        <v>104</v>
      </c>
      <c r="BH26" s="94">
        <f t="shared" si="42"/>
        <v>21</v>
      </c>
      <c r="BI26" s="39">
        <v>4.3</v>
      </c>
      <c r="BJ26" s="39"/>
      <c r="BK26" s="32">
        <f t="shared" si="43"/>
        <v>-4.3</v>
      </c>
      <c r="BL26" s="41">
        <f t="shared" si="19"/>
        <v>10.1</v>
      </c>
      <c r="BM26" s="41">
        <f t="shared" si="20"/>
        <v>12.7</v>
      </c>
      <c r="BN26" s="47">
        <f t="shared" si="44"/>
        <v>2.5999999999999996</v>
      </c>
      <c r="BO26" s="78">
        <f t="shared" si="45"/>
        <v>3990</v>
      </c>
      <c r="BP26" s="79">
        <f t="shared" si="46"/>
        <v>4947</v>
      </c>
      <c r="BQ26" s="85"/>
      <c r="BR26" s="84"/>
      <c r="BS26" s="42">
        <v>7441</v>
      </c>
      <c r="BT26" s="36">
        <v>7091</v>
      </c>
      <c r="BU26" s="93">
        <f t="shared" si="21"/>
        <v>95.3</v>
      </c>
      <c r="BV26" s="97">
        <f t="shared" si="22"/>
        <v>-350</v>
      </c>
      <c r="BW26" s="43">
        <v>7370</v>
      </c>
      <c r="BX26" s="36">
        <v>7014</v>
      </c>
      <c r="BY26" s="93">
        <f t="shared" si="23"/>
        <v>95.2</v>
      </c>
      <c r="BZ26" s="97">
        <f t="shared" si="24"/>
        <v>-356</v>
      </c>
      <c r="CA26" s="43">
        <v>4056</v>
      </c>
      <c r="CB26" s="36">
        <v>4507</v>
      </c>
      <c r="CC26" s="30">
        <f t="shared" si="47"/>
        <v>111.1</v>
      </c>
      <c r="CD26" s="29">
        <f t="shared" si="48"/>
        <v>451</v>
      </c>
      <c r="CE26" s="39">
        <f t="shared" si="25"/>
        <v>55</v>
      </c>
      <c r="CF26" s="39">
        <f t="shared" si="25"/>
        <v>64.3</v>
      </c>
      <c r="CG26" s="32">
        <f t="shared" si="26"/>
        <v>9.299999999999997</v>
      </c>
      <c r="CH26" s="37">
        <v>8</v>
      </c>
      <c r="CI26" s="37">
        <v>6</v>
      </c>
      <c r="CJ26" s="31">
        <f t="shared" si="49"/>
        <v>-2</v>
      </c>
      <c r="CK26" s="36">
        <v>33162</v>
      </c>
      <c r="CL26" s="36">
        <v>32006</v>
      </c>
      <c r="CM26" s="32">
        <f t="shared" si="27"/>
        <v>96.51408238345094</v>
      </c>
      <c r="CN26" s="29">
        <f t="shared" si="28"/>
        <v>-1156</v>
      </c>
      <c r="CO26" s="36">
        <v>28092</v>
      </c>
      <c r="CP26" s="36">
        <v>27764</v>
      </c>
      <c r="CQ26" s="32">
        <f t="shared" si="29"/>
        <v>98.83240780293322</v>
      </c>
      <c r="CR26" s="29">
        <f t="shared" si="30"/>
        <v>-328</v>
      </c>
      <c r="CS26" s="44">
        <v>1350</v>
      </c>
      <c r="CT26" s="36">
        <v>1674</v>
      </c>
      <c r="CU26" s="29">
        <f t="shared" si="31"/>
        <v>324</v>
      </c>
      <c r="CV26" s="36">
        <v>2065</v>
      </c>
      <c r="CW26" s="36">
        <v>1446</v>
      </c>
      <c r="CX26" s="32">
        <f t="shared" si="32"/>
        <v>70.02421307506054</v>
      </c>
      <c r="CY26" s="45">
        <f t="shared" si="33"/>
        <v>-619</v>
      </c>
      <c r="CZ26" s="46">
        <f t="shared" si="34"/>
        <v>16</v>
      </c>
      <c r="DA26" s="46">
        <f t="shared" si="34"/>
        <v>22</v>
      </c>
      <c r="DB26" s="94">
        <f t="shared" si="50"/>
        <v>6</v>
      </c>
      <c r="DC26" s="28">
        <v>1944</v>
      </c>
      <c r="DD26" s="28">
        <f t="shared" si="53"/>
        <v>4202</v>
      </c>
    </row>
    <row r="27" spans="1:108" s="15" customFormat="1" ht="17.25" customHeight="1">
      <c r="A27" s="35" t="s">
        <v>52</v>
      </c>
      <c r="B27" s="36">
        <v>22508</v>
      </c>
      <c r="C27" s="36">
        <v>20701</v>
      </c>
      <c r="D27" s="30">
        <f t="shared" si="0"/>
        <v>91.97174338013151</v>
      </c>
      <c r="E27" s="31">
        <f t="shared" si="1"/>
        <v>-1807</v>
      </c>
      <c r="F27" s="36">
        <v>5369</v>
      </c>
      <c r="G27" s="36">
        <v>4045</v>
      </c>
      <c r="H27" s="30">
        <f t="shared" si="2"/>
        <v>75.33991432296517</v>
      </c>
      <c r="I27" s="29">
        <f t="shared" si="3"/>
        <v>-1324</v>
      </c>
      <c r="J27" s="36">
        <v>3825</v>
      </c>
      <c r="K27" s="36">
        <v>4350</v>
      </c>
      <c r="L27" s="30">
        <f t="shared" si="4"/>
        <v>113.72549019607843</v>
      </c>
      <c r="M27" s="29">
        <f t="shared" si="5"/>
        <v>525</v>
      </c>
      <c r="N27" s="36">
        <v>1627</v>
      </c>
      <c r="O27" s="36">
        <v>1428</v>
      </c>
      <c r="P27" s="93">
        <f t="shared" si="6"/>
        <v>87.76889981561156</v>
      </c>
      <c r="Q27" s="97">
        <f t="shared" si="7"/>
        <v>-199</v>
      </c>
      <c r="R27" s="36">
        <v>160</v>
      </c>
      <c r="S27" s="36">
        <v>53</v>
      </c>
      <c r="T27" s="93">
        <f t="shared" si="8"/>
        <v>33.125</v>
      </c>
      <c r="U27" s="94">
        <f t="shared" si="9"/>
        <v>-107</v>
      </c>
      <c r="V27" s="37">
        <v>115</v>
      </c>
      <c r="W27" s="36">
        <v>146</v>
      </c>
      <c r="X27" s="32">
        <f t="shared" si="10"/>
        <v>126.95652173913044</v>
      </c>
      <c r="Y27" s="31">
        <f t="shared" si="11"/>
        <v>31</v>
      </c>
      <c r="Z27" s="38">
        <f t="shared" si="35"/>
        <v>7.2</v>
      </c>
      <c r="AA27" s="38">
        <f t="shared" si="36"/>
        <v>6.9</v>
      </c>
      <c r="AB27" s="103">
        <f t="shared" si="12"/>
        <v>-0.2999999999999998</v>
      </c>
      <c r="AC27" s="36">
        <v>2568</v>
      </c>
      <c r="AD27" s="37">
        <v>1901</v>
      </c>
      <c r="AE27" s="93">
        <f t="shared" si="51"/>
        <v>74.02647975077882</v>
      </c>
      <c r="AF27" s="97">
        <f t="shared" si="52"/>
        <v>-667</v>
      </c>
      <c r="AG27" s="68">
        <v>40</v>
      </c>
      <c r="AH27" s="39">
        <v>48</v>
      </c>
      <c r="AI27" s="32">
        <f t="shared" si="13"/>
        <v>8</v>
      </c>
      <c r="AJ27" s="31"/>
      <c r="AK27" s="31"/>
      <c r="AL27" s="32" t="e">
        <f t="shared" si="14"/>
        <v>#DIV/0!</v>
      </c>
      <c r="AM27" s="31">
        <f t="shared" si="15"/>
        <v>0</v>
      </c>
      <c r="AN27" s="37">
        <v>1566</v>
      </c>
      <c r="AO27" s="37">
        <v>1047</v>
      </c>
      <c r="AP27" s="95">
        <f t="shared" si="37"/>
        <v>66.85823754789271</v>
      </c>
      <c r="AQ27" s="94">
        <f t="shared" si="38"/>
        <v>-519</v>
      </c>
      <c r="AR27" s="32">
        <v>27.7</v>
      </c>
      <c r="AS27" s="32">
        <v>26.7</v>
      </c>
      <c r="AT27" s="93">
        <f t="shared" si="16"/>
        <v>-1</v>
      </c>
      <c r="AU27" s="36">
        <v>370</v>
      </c>
      <c r="AV27" s="36">
        <v>235</v>
      </c>
      <c r="AW27" s="98">
        <f t="shared" si="17"/>
        <v>63.51351351351351</v>
      </c>
      <c r="AX27" s="97">
        <f t="shared" si="18"/>
        <v>-135</v>
      </c>
      <c r="AY27" s="36">
        <v>18179</v>
      </c>
      <c r="AZ27" s="36">
        <v>16861</v>
      </c>
      <c r="BA27" s="32">
        <f t="shared" si="39"/>
        <v>92.74987623081577</v>
      </c>
      <c r="BB27" s="29">
        <f t="shared" si="40"/>
        <v>-1318</v>
      </c>
      <c r="BC27" s="40">
        <v>125</v>
      </c>
      <c r="BD27" s="37">
        <v>151</v>
      </c>
      <c r="BE27" s="94">
        <f t="shared" si="41"/>
        <v>26</v>
      </c>
      <c r="BF27" s="40">
        <v>107</v>
      </c>
      <c r="BG27" s="37">
        <v>131</v>
      </c>
      <c r="BH27" s="94">
        <f t="shared" si="42"/>
        <v>24</v>
      </c>
      <c r="BI27" s="39">
        <v>7.3</v>
      </c>
      <c r="BJ27" s="39"/>
      <c r="BK27" s="32">
        <f t="shared" si="43"/>
        <v>-7.3</v>
      </c>
      <c r="BL27" s="41">
        <f t="shared" si="19"/>
        <v>10.5</v>
      </c>
      <c r="BM27" s="41">
        <f t="shared" si="20"/>
        <v>11.2</v>
      </c>
      <c r="BN27" s="47">
        <f t="shared" si="44"/>
        <v>0.6999999999999993</v>
      </c>
      <c r="BO27" s="78">
        <f t="shared" si="45"/>
        <v>2354</v>
      </c>
      <c r="BP27" s="79">
        <f t="shared" si="46"/>
        <v>2327</v>
      </c>
      <c r="BQ27" s="85"/>
      <c r="BR27" s="84"/>
      <c r="BS27" s="42">
        <v>5545</v>
      </c>
      <c r="BT27" s="36">
        <v>5977</v>
      </c>
      <c r="BU27" s="32">
        <f t="shared" si="21"/>
        <v>107.8</v>
      </c>
      <c r="BV27" s="29">
        <f t="shared" si="22"/>
        <v>432</v>
      </c>
      <c r="BW27" s="43">
        <v>5210</v>
      </c>
      <c r="BX27" s="36">
        <v>5458</v>
      </c>
      <c r="BY27" s="32">
        <f t="shared" si="23"/>
        <v>104.8</v>
      </c>
      <c r="BZ27" s="29">
        <f t="shared" si="24"/>
        <v>248</v>
      </c>
      <c r="CA27" s="43">
        <v>3779</v>
      </c>
      <c r="CB27" s="36">
        <v>4340</v>
      </c>
      <c r="CC27" s="30">
        <f t="shared" si="47"/>
        <v>114.8</v>
      </c>
      <c r="CD27" s="29">
        <f t="shared" si="48"/>
        <v>561</v>
      </c>
      <c r="CE27" s="39">
        <f t="shared" si="25"/>
        <v>72.5</v>
      </c>
      <c r="CF27" s="39">
        <f t="shared" si="25"/>
        <v>79.5</v>
      </c>
      <c r="CG27" s="32">
        <f t="shared" si="26"/>
        <v>7</v>
      </c>
      <c r="CH27" s="37">
        <v>9</v>
      </c>
      <c r="CI27" s="37">
        <v>9</v>
      </c>
      <c r="CJ27" s="31">
        <f t="shared" si="49"/>
        <v>0</v>
      </c>
      <c r="CK27" s="36">
        <v>18527</v>
      </c>
      <c r="CL27" s="36">
        <v>16946</v>
      </c>
      <c r="CM27" s="32">
        <f t="shared" si="27"/>
        <v>91.46650833918065</v>
      </c>
      <c r="CN27" s="29">
        <f t="shared" si="28"/>
        <v>-1581</v>
      </c>
      <c r="CO27" s="36">
        <v>14564</v>
      </c>
      <c r="CP27" s="36">
        <v>13679</v>
      </c>
      <c r="CQ27" s="32">
        <f t="shared" si="29"/>
        <v>93.92337269980774</v>
      </c>
      <c r="CR27" s="29">
        <f t="shared" si="30"/>
        <v>-885</v>
      </c>
      <c r="CS27" s="44">
        <v>979</v>
      </c>
      <c r="CT27" s="36">
        <v>1220</v>
      </c>
      <c r="CU27" s="29">
        <f t="shared" si="31"/>
        <v>241</v>
      </c>
      <c r="CV27" s="36">
        <v>1129</v>
      </c>
      <c r="CW27" s="36">
        <v>878</v>
      </c>
      <c r="CX27" s="32">
        <f t="shared" si="32"/>
        <v>77.76793622674933</v>
      </c>
      <c r="CY27" s="45">
        <f t="shared" si="33"/>
        <v>-251</v>
      </c>
      <c r="CZ27" s="46">
        <f t="shared" si="34"/>
        <v>16</v>
      </c>
      <c r="DA27" s="46">
        <f t="shared" si="34"/>
        <v>19</v>
      </c>
      <c r="DB27" s="94">
        <f t="shared" si="50"/>
        <v>3</v>
      </c>
      <c r="DC27" s="28">
        <v>2198</v>
      </c>
      <c r="DD27" s="28">
        <f t="shared" si="53"/>
        <v>3825</v>
      </c>
    </row>
    <row r="28" spans="1:108" s="15" customFormat="1" ht="17.25" customHeight="1">
      <c r="A28" s="35" t="s">
        <v>53</v>
      </c>
      <c r="B28" s="36">
        <v>23310</v>
      </c>
      <c r="C28" s="36">
        <v>23332</v>
      </c>
      <c r="D28" s="30">
        <f t="shared" si="0"/>
        <v>100.0943800943801</v>
      </c>
      <c r="E28" s="31">
        <f t="shared" si="1"/>
        <v>22</v>
      </c>
      <c r="F28" s="36">
        <v>4526</v>
      </c>
      <c r="G28" s="36">
        <v>4707</v>
      </c>
      <c r="H28" s="30">
        <f t="shared" si="2"/>
        <v>103.99911621741052</v>
      </c>
      <c r="I28" s="29">
        <f t="shared" si="3"/>
        <v>181</v>
      </c>
      <c r="J28" s="36">
        <v>2796</v>
      </c>
      <c r="K28" s="36">
        <v>2612</v>
      </c>
      <c r="L28" s="98">
        <f t="shared" si="4"/>
        <v>93.41917024320458</v>
      </c>
      <c r="M28" s="97">
        <f t="shared" si="5"/>
        <v>-184</v>
      </c>
      <c r="N28" s="36">
        <v>1408</v>
      </c>
      <c r="O28" s="36">
        <v>1588</v>
      </c>
      <c r="P28" s="32">
        <f t="shared" si="6"/>
        <v>112.78409090909092</v>
      </c>
      <c r="Q28" s="29">
        <f t="shared" si="7"/>
        <v>180</v>
      </c>
      <c r="R28" s="36">
        <v>59</v>
      </c>
      <c r="S28" s="36">
        <v>57</v>
      </c>
      <c r="T28" s="93">
        <f t="shared" si="8"/>
        <v>96.61016949152543</v>
      </c>
      <c r="U28" s="94">
        <f t="shared" si="9"/>
        <v>-2</v>
      </c>
      <c r="V28" s="37">
        <v>86</v>
      </c>
      <c r="W28" s="36">
        <v>69</v>
      </c>
      <c r="X28" s="93">
        <f t="shared" si="10"/>
        <v>80.23255813953489</v>
      </c>
      <c r="Y28" s="94">
        <f t="shared" si="11"/>
        <v>-17</v>
      </c>
      <c r="Z28" s="38">
        <f t="shared" si="35"/>
        <v>6</v>
      </c>
      <c r="AA28" s="38">
        <f t="shared" si="36"/>
        <v>6.8</v>
      </c>
      <c r="AB28" s="39">
        <f t="shared" si="12"/>
        <v>0.7999999999999998</v>
      </c>
      <c r="AC28" s="36">
        <v>2312</v>
      </c>
      <c r="AD28" s="37">
        <v>919</v>
      </c>
      <c r="AE28" s="93">
        <f t="shared" si="51"/>
        <v>39.74913494809689</v>
      </c>
      <c r="AF28" s="97">
        <f t="shared" si="52"/>
        <v>-1393</v>
      </c>
      <c r="AG28" s="68">
        <v>20.8</v>
      </c>
      <c r="AH28" s="39">
        <v>50.2</v>
      </c>
      <c r="AI28" s="32">
        <f t="shared" si="13"/>
        <v>29.400000000000002</v>
      </c>
      <c r="AJ28" s="31"/>
      <c r="AK28" s="31"/>
      <c r="AL28" s="32" t="e">
        <f t="shared" si="14"/>
        <v>#DIV/0!</v>
      </c>
      <c r="AM28" s="31">
        <f t="shared" si="15"/>
        <v>0</v>
      </c>
      <c r="AN28" s="37">
        <v>347</v>
      </c>
      <c r="AO28" s="37">
        <v>158</v>
      </c>
      <c r="AP28" s="95">
        <f t="shared" si="37"/>
        <v>45.53314121037464</v>
      </c>
      <c r="AQ28" s="94">
        <f t="shared" si="38"/>
        <v>-189</v>
      </c>
      <c r="AR28" s="32">
        <v>27.8</v>
      </c>
      <c r="AS28" s="32">
        <v>83.3</v>
      </c>
      <c r="AT28" s="32">
        <f t="shared" si="16"/>
        <v>55.5</v>
      </c>
      <c r="AU28" s="36">
        <v>410</v>
      </c>
      <c r="AV28" s="36">
        <v>583</v>
      </c>
      <c r="AW28" s="30">
        <f t="shared" si="17"/>
        <v>142.1951219512195</v>
      </c>
      <c r="AX28" s="29">
        <f t="shared" si="18"/>
        <v>173</v>
      </c>
      <c r="AY28" s="36">
        <v>18559</v>
      </c>
      <c r="AZ28" s="36">
        <v>18693</v>
      </c>
      <c r="BA28" s="32">
        <f t="shared" si="39"/>
        <v>100.72202166064983</v>
      </c>
      <c r="BB28" s="29">
        <f t="shared" si="40"/>
        <v>134</v>
      </c>
      <c r="BC28" s="40">
        <v>121</v>
      </c>
      <c r="BD28" s="37">
        <v>105</v>
      </c>
      <c r="BE28" s="31">
        <f t="shared" si="41"/>
        <v>-16</v>
      </c>
      <c r="BF28" s="40">
        <v>109</v>
      </c>
      <c r="BG28" s="37">
        <v>99</v>
      </c>
      <c r="BH28" s="31">
        <f t="shared" si="42"/>
        <v>-10</v>
      </c>
      <c r="BI28" s="39">
        <v>7.8</v>
      </c>
      <c r="BJ28" s="39"/>
      <c r="BK28" s="32">
        <f t="shared" si="43"/>
        <v>-7.8</v>
      </c>
      <c r="BL28" s="41">
        <f t="shared" si="19"/>
        <v>11.6</v>
      </c>
      <c r="BM28" s="41">
        <f t="shared" si="20"/>
        <v>12</v>
      </c>
      <c r="BN28" s="47">
        <f t="shared" si="44"/>
        <v>0.40000000000000036</v>
      </c>
      <c r="BO28" s="78">
        <f t="shared" si="45"/>
        <v>2703</v>
      </c>
      <c r="BP28" s="79">
        <f t="shared" si="46"/>
        <v>2798</v>
      </c>
      <c r="BQ28" s="85"/>
      <c r="BR28" s="84"/>
      <c r="BS28" s="42">
        <v>3954</v>
      </c>
      <c r="BT28" s="36">
        <v>3784</v>
      </c>
      <c r="BU28" s="93">
        <f t="shared" si="21"/>
        <v>95.7</v>
      </c>
      <c r="BV28" s="97">
        <f t="shared" si="22"/>
        <v>-170</v>
      </c>
      <c r="BW28" s="43">
        <v>3950</v>
      </c>
      <c r="BX28" s="36">
        <v>3521</v>
      </c>
      <c r="BY28" s="93">
        <f t="shared" si="23"/>
        <v>89.1</v>
      </c>
      <c r="BZ28" s="97">
        <f t="shared" si="24"/>
        <v>-429</v>
      </c>
      <c r="CA28" s="43">
        <v>2751</v>
      </c>
      <c r="CB28" s="36">
        <v>2559</v>
      </c>
      <c r="CC28" s="98">
        <f t="shared" si="47"/>
        <v>93</v>
      </c>
      <c r="CD28" s="97">
        <f t="shared" si="48"/>
        <v>-192</v>
      </c>
      <c r="CE28" s="39">
        <f t="shared" si="25"/>
        <v>69.6</v>
      </c>
      <c r="CF28" s="39">
        <f t="shared" si="25"/>
        <v>72.7</v>
      </c>
      <c r="CG28" s="32">
        <f t="shared" si="26"/>
        <v>3.1000000000000085</v>
      </c>
      <c r="CH28" s="37">
        <v>6</v>
      </c>
      <c r="CI28" s="37">
        <v>9</v>
      </c>
      <c r="CJ28" s="94">
        <f t="shared" si="49"/>
        <v>3</v>
      </c>
      <c r="CK28" s="36">
        <v>19199</v>
      </c>
      <c r="CL28" s="36">
        <v>18946</v>
      </c>
      <c r="CM28" s="32">
        <f t="shared" si="27"/>
        <v>98.68222303244961</v>
      </c>
      <c r="CN28" s="29">
        <f t="shared" si="28"/>
        <v>-253</v>
      </c>
      <c r="CO28" s="36">
        <v>14626</v>
      </c>
      <c r="CP28" s="36">
        <v>15220</v>
      </c>
      <c r="CQ28" s="32">
        <f t="shared" si="29"/>
        <v>104.06126076849446</v>
      </c>
      <c r="CR28" s="29">
        <f t="shared" si="30"/>
        <v>594</v>
      </c>
      <c r="CS28" s="44">
        <v>1161</v>
      </c>
      <c r="CT28" s="36">
        <v>1450</v>
      </c>
      <c r="CU28" s="29">
        <f t="shared" si="31"/>
        <v>289</v>
      </c>
      <c r="CV28" s="36">
        <v>814</v>
      </c>
      <c r="CW28" s="36">
        <v>624</v>
      </c>
      <c r="CX28" s="32">
        <f t="shared" si="32"/>
        <v>76.65847665847666</v>
      </c>
      <c r="CY28" s="45">
        <f t="shared" si="33"/>
        <v>-190</v>
      </c>
      <c r="CZ28" s="46">
        <f t="shared" si="34"/>
        <v>24</v>
      </c>
      <c r="DA28" s="46">
        <f t="shared" si="34"/>
        <v>30</v>
      </c>
      <c r="DB28" s="94">
        <f t="shared" si="50"/>
        <v>6</v>
      </c>
      <c r="DC28" s="28">
        <v>1388</v>
      </c>
      <c r="DD28" s="28">
        <f t="shared" si="53"/>
        <v>2796</v>
      </c>
    </row>
    <row r="29" spans="1:108" s="15" customFormat="1" ht="17.25" customHeight="1">
      <c r="A29" s="35" t="s">
        <v>54</v>
      </c>
      <c r="B29" s="36">
        <v>20366</v>
      </c>
      <c r="C29" s="36">
        <v>16340</v>
      </c>
      <c r="D29" s="30">
        <f t="shared" si="0"/>
        <v>80.23175881370912</v>
      </c>
      <c r="E29" s="31">
        <f t="shared" si="1"/>
        <v>-4026</v>
      </c>
      <c r="F29" s="36">
        <v>4624</v>
      </c>
      <c r="G29" s="36">
        <v>3678</v>
      </c>
      <c r="H29" s="30">
        <f t="shared" si="2"/>
        <v>79.54152249134948</v>
      </c>
      <c r="I29" s="29">
        <f t="shared" si="3"/>
        <v>-946</v>
      </c>
      <c r="J29" s="36">
        <v>2883</v>
      </c>
      <c r="K29" s="36">
        <v>2446</v>
      </c>
      <c r="L29" s="98">
        <f t="shared" si="4"/>
        <v>84.8421782865071</v>
      </c>
      <c r="M29" s="97">
        <f t="shared" si="5"/>
        <v>-437</v>
      </c>
      <c r="N29" s="36">
        <v>1334</v>
      </c>
      <c r="O29" s="36">
        <v>880</v>
      </c>
      <c r="P29" s="93">
        <f t="shared" si="6"/>
        <v>65.96701649175412</v>
      </c>
      <c r="Q29" s="97">
        <f t="shared" si="7"/>
        <v>-454</v>
      </c>
      <c r="R29" s="36">
        <v>53</v>
      </c>
      <c r="S29" s="36">
        <v>58</v>
      </c>
      <c r="T29" s="32">
        <f t="shared" si="8"/>
        <v>109.43396226415094</v>
      </c>
      <c r="U29" s="31">
        <f t="shared" si="9"/>
        <v>5</v>
      </c>
      <c r="V29" s="37">
        <v>84</v>
      </c>
      <c r="W29" s="36">
        <v>99</v>
      </c>
      <c r="X29" s="32">
        <f t="shared" si="10"/>
        <v>117.85714285714286</v>
      </c>
      <c r="Y29" s="31">
        <f t="shared" si="11"/>
        <v>15</v>
      </c>
      <c r="Z29" s="38">
        <f t="shared" si="35"/>
        <v>6.6</v>
      </c>
      <c r="AA29" s="38">
        <f t="shared" si="36"/>
        <v>5.4</v>
      </c>
      <c r="AB29" s="103">
        <f t="shared" si="12"/>
        <v>-1.1999999999999993</v>
      </c>
      <c r="AC29" s="36">
        <v>954</v>
      </c>
      <c r="AD29" s="37">
        <v>715</v>
      </c>
      <c r="AE29" s="93">
        <f t="shared" si="51"/>
        <v>74.94758909853249</v>
      </c>
      <c r="AF29" s="97">
        <f t="shared" si="52"/>
        <v>-239</v>
      </c>
      <c r="AG29" s="68">
        <v>45.6</v>
      </c>
      <c r="AH29" s="39">
        <v>73.5</v>
      </c>
      <c r="AI29" s="32">
        <f t="shared" si="13"/>
        <v>27.9</v>
      </c>
      <c r="AJ29" s="31"/>
      <c r="AK29" s="31"/>
      <c r="AL29" s="32" t="e">
        <f t="shared" si="14"/>
        <v>#DIV/0!</v>
      </c>
      <c r="AM29" s="31">
        <f t="shared" si="15"/>
        <v>0</v>
      </c>
      <c r="AN29" s="37">
        <v>42</v>
      </c>
      <c r="AO29" s="37">
        <v>76</v>
      </c>
      <c r="AP29" s="24">
        <f t="shared" si="37"/>
        <v>180.95238095238096</v>
      </c>
      <c r="AQ29" s="31">
        <f t="shared" si="38"/>
        <v>34</v>
      </c>
      <c r="AR29" s="32">
        <v>47.6</v>
      </c>
      <c r="AS29" s="32">
        <v>70</v>
      </c>
      <c r="AT29" s="32">
        <f t="shared" si="16"/>
        <v>22.4</v>
      </c>
      <c r="AU29" s="36">
        <v>362</v>
      </c>
      <c r="AV29" s="36">
        <v>336</v>
      </c>
      <c r="AW29" s="98">
        <f t="shared" si="17"/>
        <v>92.81767955801105</v>
      </c>
      <c r="AX29" s="97">
        <f t="shared" si="18"/>
        <v>-26</v>
      </c>
      <c r="AY29" s="36">
        <v>17564</v>
      </c>
      <c r="AZ29" s="36">
        <v>14312</v>
      </c>
      <c r="BA29" s="32">
        <f t="shared" si="39"/>
        <v>81.48485538601685</v>
      </c>
      <c r="BB29" s="29">
        <f t="shared" si="40"/>
        <v>-3252</v>
      </c>
      <c r="BC29" s="40">
        <v>103</v>
      </c>
      <c r="BD29" s="37">
        <v>116</v>
      </c>
      <c r="BE29" s="94">
        <f t="shared" si="41"/>
        <v>13</v>
      </c>
      <c r="BF29" s="40">
        <v>91</v>
      </c>
      <c r="BG29" s="37">
        <v>102</v>
      </c>
      <c r="BH29" s="94">
        <f t="shared" si="42"/>
        <v>11</v>
      </c>
      <c r="BI29" s="39">
        <v>3.9</v>
      </c>
      <c r="BJ29" s="39"/>
      <c r="BK29" s="32">
        <f t="shared" si="43"/>
        <v>-3.9</v>
      </c>
      <c r="BL29" s="41">
        <f t="shared" si="19"/>
        <v>15.1</v>
      </c>
      <c r="BM29" s="41">
        <f t="shared" si="20"/>
        <v>10.9</v>
      </c>
      <c r="BN29" s="47">
        <f t="shared" si="44"/>
        <v>-4.199999999999999</v>
      </c>
      <c r="BO29" s="78">
        <f t="shared" si="45"/>
        <v>3072</v>
      </c>
      <c r="BP29" s="79">
        <f t="shared" si="46"/>
        <v>1774</v>
      </c>
      <c r="BQ29" s="85"/>
      <c r="BR29" s="84"/>
      <c r="BS29" s="42">
        <v>6339</v>
      </c>
      <c r="BT29" s="36">
        <v>5501</v>
      </c>
      <c r="BU29" s="93">
        <f t="shared" si="21"/>
        <v>86.8</v>
      </c>
      <c r="BV29" s="97">
        <f t="shared" si="22"/>
        <v>-838</v>
      </c>
      <c r="BW29" s="43">
        <v>5112</v>
      </c>
      <c r="BX29" s="36">
        <v>4264</v>
      </c>
      <c r="BY29" s="93">
        <f t="shared" si="23"/>
        <v>83.4</v>
      </c>
      <c r="BZ29" s="97">
        <f t="shared" si="24"/>
        <v>-848</v>
      </c>
      <c r="CA29" s="43">
        <v>2861</v>
      </c>
      <c r="CB29" s="36">
        <v>2368</v>
      </c>
      <c r="CC29" s="98">
        <f t="shared" si="47"/>
        <v>82.8</v>
      </c>
      <c r="CD29" s="97">
        <f t="shared" si="48"/>
        <v>-493</v>
      </c>
      <c r="CE29" s="39">
        <f t="shared" si="25"/>
        <v>56</v>
      </c>
      <c r="CF29" s="39">
        <f t="shared" si="25"/>
        <v>55.5</v>
      </c>
      <c r="CG29" s="93">
        <f t="shared" si="26"/>
        <v>-0.5</v>
      </c>
      <c r="CH29" s="37">
        <v>11</v>
      </c>
      <c r="CI29" s="37">
        <v>12</v>
      </c>
      <c r="CJ29" s="94">
        <f t="shared" si="49"/>
        <v>1</v>
      </c>
      <c r="CK29" s="36">
        <v>15960</v>
      </c>
      <c r="CL29" s="36">
        <v>13686</v>
      </c>
      <c r="CM29" s="32">
        <f t="shared" si="27"/>
        <v>85.75187969924812</v>
      </c>
      <c r="CN29" s="29">
        <f t="shared" si="28"/>
        <v>-2274</v>
      </c>
      <c r="CO29" s="36">
        <v>13622</v>
      </c>
      <c r="CP29" s="36">
        <v>11748</v>
      </c>
      <c r="CQ29" s="32">
        <f t="shared" si="29"/>
        <v>86.2428424607253</v>
      </c>
      <c r="CR29" s="29">
        <f t="shared" si="30"/>
        <v>-1874</v>
      </c>
      <c r="CS29" s="50">
        <v>1004</v>
      </c>
      <c r="CT29" s="36">
        <v>1313</v>
      </c>
      <c r="CU29" s="29">
        <f t="shared" si="31"/>
        <v>309</v>
      </c>
      <c r="CV29" s="36">
        <v>1480</v>
      </c>
      <c r="CW29" s="36">
        <v>1451</v>
      </c>
      <c r="CX29" s="32">
        <f t="shared" si="32"/>
        <v>98.04054054054055</v>
      </c>
      <c r="CY29" s="45">
        <f t="shared" si="33"/>
        <v>-29</v>
      </c>
      <c r="CZ29" s="46">
        <f t="shared" si="34"/>
        <v>11</v>
      </c>
      <c r="DA29" s="46">
        <f t="shared" si="34"/>
        <v>9</v>
      </c>
      <c r="DB29" s="31">
        <f t="shared" si="50"/>
        <v>-2</v>
      </c>
      <c r="DC29" s="28">
        <v>1549</v>
      </c>
      <c r="DD29" s="28">
        <f t="shared" si="53"/>
        <v>2883</v>
      </c>
    </row>
    <row r="30" spans="1:108" s="15" customFormat="1" ht="17.25" customHeight="1">
      <c r="A30" s="35" t="s">
        <v>55</v>
      </c>
      <c r="B30" s="36">
        <v>39147</v>
      </c>
      <c r="C30" s="36">
        <v>38216</v>
      </c>
      <c r="D30" s="30">
        <f t="shared" si="0"/>
        <v>97.62178455564921</v>
      </c>
      <c r="E30" s="31">
        <f t="shared" si="1"/>
        <v>-931</v>
      </c>
      <c r="F30" s="36">
        <v>9196</v>
      </c>
      <c r="G30" s="36">
        <v>8887</v>
      </c>
      <c r="H30" s="30">
        <f t="shared" si="2"/>
        <v>96.63984341017834</v>
      </c>
      <c r="I30" s="29">
        <f t="shared" si="3"/>
        <v>-309</v>
      </c>
      <c r="J30" s="36">
        <v>7472</v>
      </c>
      <c r="K30" s="36">
        <v>7668</v>
      </c>
      <c r="L30" s="30">
        <f t="shared" si="4"/>
        <v>102.62312633832977</v>
      </c>
      <c r="M30" s="29">
        <f t="shared" si="5"/>
        <v>196</v>
      </c>
      <c r="N30" s="36">
        <v>5099</v>
      </c>
      <c r="O30" s="36">
        <v>5036</v>
      </c>
      <c r="P30" s="93">
        <f t="shared" si="6"/>
        <v>98.76446362031771</v>
      </c>
      <c r="Q30" s="97">
        <f t="shared" si="7"/>
        <v>-63</v>
      </c>
      <c r="R30" s="36">
        <v>179</v>
      </c>
      <c r="S30" s="36">
        <v>137</v>
      </c>
      <c r="T30" s="93">
        <f t="shared" si="8"/>
        <v>76.53631284916202</v>
      </c>
      <c r="U30" s="94">
        <f t="shared" si="9"/>
        <v>-42</v>
      </c>
      <c r="V30" s="37">
        <v>156</v>
      </c>
      <c r="W30" s="36">
        <v>248</v>
      </c>
      <c r="X30" s="32">
        <f t="shared" si="10"/>
        <v>158.97435897435898</v>
      </c>
      <c r="Y30" s="31">
        <f t="shared" si="11"/>
        <v>92</v>
      </c>
      <c r="Z30" s="38">
        <f t="shared" si="35"/>
        <v>13</v>
      </c>
      <c r="AA30" s="38">
        <f t="shared" si="36"/>
        <v>13.2</v>
      </c>
      <c r="AB30" s="39">
        <f t="shared" si="12"/>
        <v>0.1999999999999993</v>
      </c>
      <c r="AC30" s="36">
        <v>5350</v>
      </c>
      <c r="AD30" s="37">
        <v>4701</v>
      </c>
      <c r="AE30" s="93">
        <f t="shared" si="51"/>
        <v>87.86915887850468</v>
      </c>
      <c r="AF30" s="97">
        <f t="shared" si="52"/>
        <v>-649</v>
      </c>
      <c r="AG30" s="68">
        <v>58</v>
      </c>
      <c r="AH30" s="39">
        <v>67.1</v>
      </c>
      <c r="AI30" s="32">
        <f t="shared" si="13"/>
        <v>9.099999999999994</v>
      </c>
      <c r="AJ30" s="31"/>
      <c r="AK30" s="31"/>
      <c r="AL30" s="32" t="e">
        <f t="shared" si="14"/>
        <v>#DIV/0!</v>
      </c>
      <c r="AM30" s="31">
        <f t="shared" si="15"/>
        <v>0</v>
      </c>
      <c r="AN30" s="37">
        <v>1180</v>
      </c>
      <c r="AO30" s="37">
        <v>652</v>
      </c>
      <c r="AP30" s="93">
        <f t="shared" si="37"/>
        <v>55.254237288135585</v>
      </c>
      <c r="AQ30" s="94">
        <f t="shared" si="38"/>
        <v>-528</v>
      </c>
      <c r="AR30" s="32">
        <v>50.3</v>
      </c>
      <c r="AS30" s="32">
        <v>51.7</v>
      </c>
      <c r="AT30" s="32">
        <f t="shared" si="16"/>
        <v>1.4000000000000057</v>
      </c>
      <c r="AU30" s="36">
        <v>3296</v>
      </c>
      <c r="AV30" s="36">
        <v>3142</v>
      </c>
      <c r="AW30" s="98">
        <f t="shared" si="17"/>
        <v>95.32766990291263</v>
      </c>
      <c r="AX30" s="97">
        <f t="shared" si="18"/>
        <v>-154</v>
      </c>
      <c r="AY30" s="36">
        <v>30585</v>
      </c>
      <c r="AZ30" s="36">
        <v>30130</v>
      </c>
      <c r="BA30" s="32">
        <f t="shared" si="39"/>
        <v>98.51234265162661</v>
      </c>
      <c r="BB30" s="29">
        <f t="shared" si="40"/>
        <v>-455</v>
      </c>
      <c r="BC30" s="40">
        <v>131</v>
      </c>
      <c r="BD30" s="37">
        <v>112</v>
      </c>
      <c r="BE30" s="31">
        <f t="shared" si="41"/>
        <v>-19</v>
      </c>
      <c r="BF30" s="40">
        <v>116</v>
      </c>
      <c r="BG30" s="37">
        <v>100</v>
      </c>
      <c r="BH30" s="31">
        <f t="shared" si="42"/>
        <v>-16</v>
      </c>
      <c r="BI30" s="39">
        <v>4.3</v>
      </c>
      <c r="BJ30" s="39"/>
      <c r="BK30" s="32">
        <f t="shared" si="43"/>
        <v>-4.3</v>
      </c>
      <c r="BL30" s="41">
        <f t="shared" si="19"/>
        <v>8.8</v>
      </c>
      <c r="BM30" s="41">
        <f t="shared" si="20"/>
        <v>9.4</v>
      </c>
      <c r="BN30" s="47">
        <f t="shared" si="44"/>
        <v>0.5999999999999996</v>
      </c>
      <c r="BO30" s="78">
        <f t="shared" si="45"/>
        <v>3449</v>
      </c>
      <c r="BP30" s="79">
        <f t="shared" si="46"/>
        <v>3597</v>
      </c>
      <c r="BQ30" s="85"/>
      <c r="BR30" s="84"/>
      <c r="BS30" s="42">
        <v>15820</v>
      </c>
      <c r="BT30" s="36">
        <v>15364</v>
      </c>
      <c r="BU30" s="93">
        <f t="shared" si="21"/>
        <v>97.1</v>
      </c>
      <c r="BV30" s="97">
        <f t="shared" si="22"/>
        <v>-456</v>
      </c>
      <c r="BW30" s="43">
        <v>15558</v>
      </c>
      <c r="BX30" s="36">
        <v>15282</v>
      </c>
      <c r="BY30" s="93">
        <f t="shared" si="23"/>
        <v>98.2</v>
      </c>
      <c r="BZ30" s="97">
        <f t="shared" si="24"/>
        <v>-276</v>
      </c>
      <c r="CA30" s="43">
        <v>8892</v>
      </c>
      <c r="CB30" s="36">
        <v>9833</v>
      </c>
      <c r="CC30" s="30">
        <f t="shared" si="47"/>
        <v>110.6</v>
      </c>
      <c r="CD30" s="29">
        <f t="shared" si="48"/>
        <v>941</v>
      </c>
      <c r="CE30" s="39">
        <f t="shared" si="25"/>
        <v>57.2</v>
      </c>
      <c r="CF30" s="39">
        <f t="shared" si="25"/>
        <v>64.3</v>
      </c>
      <c r="CG30" s="32">
        <f t="shared" si="26"/>
        <v>7.099999999999994</v>
      </c>
      <c r="CH30" s="37">
        <v>7</v>
      </c>
      <c r="CI30" s="37">
        <v>6</v>
      </c>
      <c r="CJ30" s="31">
        <f t="shared" si="49"/>
        <v>-1</v>
      </c>
      <c r="CK30" s="36">
        <v>30599</v>
      </c>
      <c r="CL30" s="36">
        <v>29583</v>
      </c>
      <c r="CM30" s="32">
        <f t="shared" si="27"/>
        <v>96.67963005326972</v>
      </c>
      <c r="CN30" s="29">
        <f t="shared" si="28"/>
        <v>-1016</v>
      </c>
      <c r="CO30" s="36">
        <v>24434</v>
      </c>
      <c r="CP30" s="36">
        <v>24304</v>
      </c>
      <c r="CQ30" s="32">
        <f t="shared" si="29"/>
        <v>99.46795448964558</v>
      </c>
      <c r="CR30" s="29">
        <f t="shared" si="30"/>
        <v>-130</v>
      </c>
      <c r="CS30" s="44">
        <v>1247</v>
      </c>
      <c r="CT30" s="36">
        <v>1482</v>
      </c>
      <c r="CU30" s="29">
        <f t="shared" si="31"/>
        <v>235</v>
      </c>
      <c r="CV30" s="36">
        <v>3038</v>
      </c>
      <c r="CW30" s="36">
        <v>2844</v>
      </c>
      <c r="CX30" s="32">
        <f t="shared" si="32"/>
        <v>93.61421988150099</v>
      </c>
      <c r="CY30" s="45">
        <f t="shared" si="33"/>
        <v>-194</v>
      </c>
      <c r="CZ30" s="46">
        <f t="shared" si="34"/>
        <v>10</v>
      </c>
      <c r="DA30" s="46">
        <f t="shared" si="34"/>
        <v>10</v>
      </c>
      <c r="DB30" s="31">
        <f t="shared" si="50"/>
        <v>0</v>
      </c>
      <c r="DC30" s="28">
        <v>2373</v>
      </c>
      <c r="DD30" s="28">
        <f t="shared" si="53"/>
        <v>7472</v>
      </c>
    </row>
    <row r="31" spans="1:108" s="15" customFormat="1" ht="17.25" customHeight="1">
      <c r="A31" s="35" t="s">
        <v>56</v>
      </c>
      <c r="B31" s="36">
        <v>19269</v>
      </c>
      <c r="C31" s="36">
        <v>19185</v>
      </c>
      <c r="D31" s="30">
        <f t="shared" si="0"/>
        <v>99.56406663552858</v>
      </c>
      <c r="E31" s="31">
        <f t="shared" si="1"/>
        <v>-84</v>
      </c>
      <c r="F31" s="36">
        <v>4169</v>
      </c>
      <c r="G31" s="36">
        <v>3958</v>
      </c>
      <c r="H31" s="30">
        <f t="shared" si="2"/>
        <v>94.93883425281842</v>
      </c>
      <c r="I31" s="29">
        <f t="shared" si="3"/>
        <v>-211</v>
      </c>
      <c r="J31" s="36">
        <v>1763</v>
      </c>
      <c r="K31" s="36">
        <v>1900</v>
      </c>
      <c r="L31" s="30">
        <f t="shared" si="4"/>
        <v>107.77084515031197</v>
      </c>
      <c r="M31" s="29">
        <f t="shared" si="5"/>
        <v>137</v>
      </c>
      <c r="N31" s="36">
        <v>1323</v>
      </c>
      <c r="O31" s="36">
        <v>1140</v>
      </c>
      <c r="P31" s="93">
        <f t="shared" si="6"/>
        <v>86.16780045351474</v>
      </c>
      <c r="Q31" s="97">
        <f t="shared" si="7"/>
        <v>-183</v>
      </c>
      <c r="R31" s="36">
        <v>130</v>
      </c>
      <c r="S31" s="36">
        <v>119</v>
      </c>
      <c r="T31" s="93">
        <f t="shared" si="8"/>
        <v>91.53846153846153</v>
      </c>
      <c r="U31" s="94">
        <f t="shared" si="9"/>
        <v>-11</v>
      </c>
      <c r="V31" s="37">
        <v>43</v>
      </c>
      <c r="W31" s="36">
        <v>73</v>
      </c>
      <c r="X31" s="32">
        <f t="shared" si="10"/>
        <v>169.7674418604651</v>
      </c>
      <c r="Y31" s="31">
        <f t="shared" si="11"/>
        <v>30</v>
      </c>
      <c r="Z31" s="38">
        <f t="shared" si="35"/>
        <v>6.9</v>
      </c>
      <c r="AA31" s="38">
        <f t="shared" si="36"/>
        <v>5.9</v>
      </c>
      <c r="AB31" s="103">
        <f t="shared" si="12"/>
        <v>-1</v>
      </c>
      <c r="AC31" s="36">
        <v>1512</v>
      </c>
      <c r="AD31" s="37">
        <v>1229</v>
      </c>
      <c r="AE31" s="93">
        <f t="shared" si="51"/>
        <v>81.28306878306879</v>
      </c>
      <c r="AF31" s="97">
        <f t="shared" si="52"/>
        <v>-283</v>
      </c>
      <c r="AG31" s="68">
        <v>34.8</v>
      </c>
      <c r="AH31" s="39">
        <v>54.1</v>
      </c>
      <c r="AI31" s="32">
        <f t="shared" si="13"/>
        <v>19.300000000000004</v>
      </c>
      <c r="AJ31" s="31"/>
      <c r="AK31" s="31"/>
      <c r="AL31" s="32" t="e">
        <f t="shared" si="14"/>
        <v>#DIV/0!</v>
      </c>
      <c r="AM31" s="31">
        <f t="shared" si="15"/>
        <v>0</v>
      </c>
      <c r="AN31" s="37">
        <v>13</v>
      </c>
      <c r="AO31" s="37">
        <v>446</v>
      </c>
      <c r="AP31" s="69" t="s">
        <v>72</v>
      </c>
      <c r="AQ31" s="31">
        <f t="shared" si="38"/>
        <v>433</v>
      </c>
      <c r="AR31" s="32" t="s">
        <v>68</v>
      </c>
      <c r="AS31" s="32">
        <v>58.5</v>
      </c>
      <c r="AT31" s="32" t="s">
        <v>68</v>
      </c>
      <c r="AU31" s="36">
        <v>471</v>
      </c>
      <c r="AV31" s="36">
        <v>758</v>
      </c>
      <c r="AW31" s="30">
        <f t="shared" si="17"/>
        <v>160.93418259023355</v>
      </c>
      <c r="AX31" s="29">
        <f t="shared" si="18"/>
        <v>287</v>
      </c>
      <c r="AY31" s="36">
        <v>15472</v>
      </c>
      <c r="AZ31" s="36">
        <v>15776</v>
      </c>
      <c r="BA31" s="32">
        <f t="shared" si="39"/>
        <v>101.96483971044468</v>
      </c>
      <c r="BB31" s="29">
        <f t="shared" si="40"/>
        <v>304</v>
      </c>
      <c r="BC31" s="40">
        <v>73</v>
      </c>
      <c r="BD31" s="37">
        <v>94</v>
      </c>
      <c r="BE31" s="94">
        <f t="shared" si="41"/>
        <v>21</v>
      </c>
      <c r="BF31" s="40">
        <v>67</v>
      </c>
      <c r="BG31" s="37">
        <v>84</v>
      </c>
      <c r="BH31" s="94">
        <f t="shared" si="42"/>
        <v>17</v>
      </c>
      <c r="BI31" s="39">
        <v>3.6</v>
      </c>
      <c r="BJ31" s="39"/>
      <c r="BK31" s="32">
        <f t="shared" si="43"/>
        <v>-3.6</v>
      </c>
      <c r="BL31" s="41">
        <f t="shared" si="19"/>
        <v>10.9</v>
      </c>
      <c r="BM31" s="41">
        <f t="shared" si="20"/>
        <v>11</v>
      </c>
      <c r="BN31" s="47">
        <f t="shared" si="44"/>
        <v>0.09999999999999964</v>
      </c>
      <c r="BO31" s="78">
        <f t="shared" si="45"/>
        <v>2093</v>
      </c>
      <c r="BP31" s="79">
        <f t="shared" si="46"/>
        <v>2111</v>
      </c>
      <c r="BQ31" s="85"/>
      <c r="BR31" s="84"/>
      <c r="BS31" s="42">
        <v>2842</v>
      </c>
      <c r="BT31" s="36">
        <v>2808</v>
      </c>
      <c r="BU31" s="93">
        <f t="shared" si="21"/>
        <v>98.8</v>
      </c>
      <c r="BV31" s="97">
        <f t="shared" si="22"/>
        <v>-34</v>
      </c>
      <c r="BW31" s="43">
        <v>2839</v>
      </c>
      <c r="BX31" s="36">
        <v>2805</v>
      </c>
      <c r="BY31" s="93">
        <f t="shared" si="23"/>
        <v>98.8</v>
      </c>
      <c r="BZ31" s="97">
        <f t="shared" si="24"/>
        <v>-34</v>
      </c>
      <c r="CA31" s="43">
        <v>1628</v>
      </c>
      <c r="CB31" s="36">
        <v>2074</v>
      </c>
      <c r="CC31" s="30">
        <f t="shared" si="47"/>
        <v>127.4</v>
      </c>
      <c r="CD31" s="29">
        <f t="shared" si="48"/>
        <v>446</v>
      </c>
      <c r="CE31" s="39">
        <f t="shared" si="25"/>
        <v>57.3</v>
      </c>
      <c r="CF31" s="39">
        <f t="shared" si="25"/>
        <v>73.9</v>
      </c>
      <c r="CG31" s="32">
        <f t="shared" si="26"/>
        <v>16.60000000000001</v>
      </c>
      <c r="CH31" s="37">
        <v>14</v>
      </c>
      <c r="CI31" s="37">
        <v>11</v>
      </c>
      <c r="CJ31" s="31">
        <f t="shared" si="49"/>
        <v>-3</v>
      </c>
      <c r="CK31" s="36">
        <v>15853</v>
      </c>
      <c r="CL31" s="36">
        <v>15934</v>
      </c>
      <c r="CM31" s="32">
        <f t="shared" si="27"/>
        <v>100.51094430076326</v>
      </c>
      <c r="CN31" s="29">
        <f t="shared" si="28"/>
        <v>81</v>
      </c>
      <c r="CO31" s="36">
        <v>12855</v>
      </c>
      <c r="CP31" s="36">
        <v>13088</v>
      </c>
      <c r="CQ31" s="32">
        <f t="shared" si="29"/>
        <v>101.81252430960717</v>
      </c>
      <c r="CR31" s="29">
        <f t="shared" si="30"/>
        <v>233</v>
      </c>
      <c r="CS31" s="44">
        <v>1011</v>
      </c>
      <c r="CT31" s="36">
        <v>1285</v>
      </c>
      <c r="CU31" s="29">
        <f t="shared" si="31"/>
        <v>274</v>
      </c>
      <c r="CV31" s="36">
        <v>1063</v>
      </c>
      <c r="CW31" s="36">
        <v>637</v>
      </c>
      <c r="CX31" s="32">
        <f t="shared" si="32"/>
        <v>59.9247412982126</v>
      </c>
      <c r="CY31" s="45">
        <f t="shared" si="33"/>
        <v>-426</v>
      </c>
      <c r="CZ31" s="46">
        <f t="shared" si="34"/>
        <v>15</v>
      </c>
      <c r="DA31" s="46">
        <f t="shared" si="34"/>
        <v>25</v>
      </c>
      <c r="DB31" s="94">
        <f t="shared" si="50"/>
        <v>10</v>
      </c>
      <c r="DC31" s="28">
        <v>440</v>
      </c>
      <c r="DD31" s="28">
        <f t="shared" si="53"/>
        <v>1763</v>
      </c>
    </row>
    <row r="32" spans="1:108" s="15" customFormat="1" ht="17.25" customHeight="1">
      <c r="A32" s="35" t="s">
        <v>57</v>
      </c>
      <c r="B32" s="36">
        <v>23696</v>
      </c>
      <c r="C32" s="36">
        <v>22089</v>
      </c>
      <c r="D32" s="30">
        <f t="shared" si="0"/>
        <v>93.21826468602296</v>
      </c>
      <c r="E32" s="31">
        <f t="shared" si="1"/>
        <v>-1607</v>
      </c>
      <c r="F32" s="36">
        <v>5707</v>
      </c>
      <c r="G32" s="36">
        <v>5201</v>
      </c>
      <c r="H32" s="30">
        <f t="shared" si="2"/>
        <v>91.13369546171369</v>
      </c>
      <c r="I32" s="29">
        <f t="shared" si="3"/>
        <v>-506</v>
      </c>
      <c r="J32" s="36">
        <v>2185</v>
      </c>
      <c r="K32" s="36">
        <v>1866</v>
      </c>
      <c r="L32" s="98">
        <f t="shared" si="4"/>
        <v>85.4004576659039</v>
      </c>
      <c r="M32" s="97">
        <f t="shared" si="5"/>
        <v>-319</v>
      </c>
      <c r="N32" s="36">
        <v>1525</v>
      </c>
      <c r="O32" s="36">
        <v>1156</v>
      </c>
      <c r="P32" s="93">
        <f t="shared" si="6"/>
        <v>75.80327868852459</v>
      </c>
      <c r="Q32" s="97">
        <f t="shared" si="7"/>
        <v>-369</v>
      </c>
      <c r="R32" s="36">
        <v>83</v>
      </c>
      <c r="S32" s="36">
        <v>91</v>
      </c>
      <c r="T32" s="32">
        <f t="shared" si="8"/>
        <v>109.63855421686748</v>
      </c>
      <c r="U32" s="31">
        <f t="shared" si="9"/>
        <v>8</v>
      </c>
      <c r="V32" s="37">
        <v>100</v>
      </c>
      <c r="W32" s="36">
        <v>102</v>
      </c>
      <c r="X32" s="32">
        <f t="shared" si="10"/>
        <v>102</v>
      </c>
      <c r="Y32" s="31">
        <f t="shared" si="11"/>
        <v>2</v>
      </c>
      <c r="Z32" s="38">
        <f t="shared" si="35"/>
        <v>6.4</v>
      </c>
      <c r="AA32" s="38">
        <f t="shared" si="36"/>
        <v>5.2</v>
      </c>
      <c r="AB32" s="103">
        <f t="shared" si="12"/>
        <v>-1.2000000000000002</v>
      </c>
      <c r="AC32" s="36">
        <v>1269</v>
      </c>
      <c r="AD32" s="37">
        <v>1295</v>
      </c>
      <c r="AE32" s="32">
        <f t="shared" si="51"/>
        <v>102.04885736800631</v>
      </c>
      <c r="AF32" s="29">
        <f t="shared" si="52"/>
        <v>26</v>
      </c>
      <c r="AG32" s="68">
        <v>82.4</v>
      </c>
      <c r="AH32" s="39">
        <v>66.3</v>
      </c>
      <c r="AI32" s="93">
        <f t="shared" si="13"/>
        <v>-16.10000000000001</v>
      </c>
      <c r="AJ32" s="31"/>
      <c r="AK32" s="31"/>
      <c r="AL32" s="32" t="e">
        <f t="shared" si="14"/>
        <v>#DIV/0!</v>
      </c>
      <c r="AM32" s="31">
        <f t="shared" si="15"/>
        <v>0</v>
      </c>
      <c r="AN32" s="37">
        <v>122</v>
      </c>
      <c r="AO32" s="37">
        <v>473</v>
      </c>
      <c r="AP32" s="69" t="s">
        <v>73</v>
      </c>
      <c r="AQ32" s="31">
        <f t="shared" si="38"/>
        <v>351</v>
      </c>
      <c r="AR32" s="32">
        <v>90.8</v>
      </c>
      <c r="AS32" s="32">
        <v>36.4</v>
      </c>
      <c r="AT32" s="93">
        <f t="shared" si="16"/>
        <v>-54.4</v>
      </c>
      <c r="AU32" s="36">
        <v>1257</v>
      </c>
      <c r="AV32" s="36">
        <v>1247</v>
      </c>
      <c r="AW32" s="98">
        <f t="shared" si="17"/>
        <v>99.20445505171041</v>
      </c>
      <c r="AX32" s="97">
        <f t="shared" si="18"/>
        <v>-10</v>
      </c>
      <c r="AY32" s="36">
        <v>20769</v>
      </c>
      <c r="AZ32" s="36">
        <v>19538</v>
      </c>
      <c r="BA32" s="32">
        <f t="shared" si="39"/>
        <v>94.07289710626414</v>
      </c>
      <c r="BB32" s="29">
        <f t="shared" si="40"/>
        <v>-1231</v>
      </c>
      <c r="BC32" s="40">
        <v>110</v>
      </c>
      <c r="BD32" s="37">
        <v>126</v>
      </c>
      <c r="BE32" s="94">
        <f t="shared" si="41"/>
        <v>16</v>
      </c>
      <c r="BF32" s="40">
        <v>98</v>
      </c>
      <c r="BG32" s="37">
        <v>110</v>
      </c>
      <c r="BH32" s="94">
        <f t="shared" si="42"/>
        <v>12</v>
      </c>
      <c r="BI32" s="39">
        <v>4.3</v>
      </c>
      <c r="BJ32" s="39"/>
      <c r="BK32" s="32">
        <f t="shared" si="43"/>
        <v>-4.3</v>
      </c>
      <c r="BL32" s="41">
        <f t="shared" si="19"/>
        <v>11.4</v>
      </c>
      <c r="BM32" s="41">
        <f t="shared" si="20"/>
        <v>9.7</v>
      </c>
      <c r="BN32" s="47">
        <f t="shared" si="44"/>
        <v>-1.700000000000001</v>
      </c>
      <c r="BO32" s="78">
        <f t="shared" si="45"/>
        <v>2702</v>
      </c>
      <c r="BP32" s="79">
        <f t="shared" si="46"/>
        <v>2136</v>
      </c>
      <c r="BQ32" s="85"/>
      <c r="BR32" s="84"/>
      <c r="BS32" s="42">
        <v>2725</v>
      </c>
      <c r="BT32" s="36">
        <v>2885</v>
      </c>
      <c r="BU32" s="32">
        <f t="shared" si="21"/>
        <v>105.9</v>
      </c>
      <c r="BV32" s="29">
        <f t="shared" si="22"/>
        <v>160</v>
      </c>
      <c r="BW32" s="43">
        <v>2704</v>
      </c>
      <c r="BX32" s="36">
        <v>2785</v>
      </c>
      <c r="BY32" s="32">
        <f t="shared" si="23"/>
        <v>103</v>
      </c>
      <c r="BZ32" s="29">
        <f t="shared" si="24"/>
        <v>81</v>
      </c>
      <c r="CA32" s="43">
        <v>2119</v>
      </c>
      <c r="CB32" s="36">
        <v>1796</v>
      </c>
      <c r="CC32" s="98">
        <f t="shared" si="47"/>
        <v>84.8</v>
      </c>
      <c r="CD32" s="97">
        <f t="shared" si="48"/>
        <v>-323</v>
      </c>
      <c r="CE32" s="39">
        <f t="shared" si="25"/>
        <v>78.4</v>
      </c>
      <c r="CF32" s="39">
        <f t="shared" si="25"/>
        <v>64.5</v>
      </c>
      <c r="CG32" s="93">
        <f t="shared" si="26"/>
        <v>-13.900000000000006</v>
      </c>
      <c r="CH32" s="37">
        <v>5</v>
      </c>
      <c r="CI32" s="37">
        <v>12</v>
      </c>
      <c r="CJ32" s="94">
        <f t="shared" si="49"/>
        <v>7</v>
      </c>
      <c r="CK32" s="36">
        <v>19469</v>
      </c>
      <c r="CL32" s="36">
        <v>18797</v>
      </c>
      <c r="CM32" s="32">
        <f t="shared" si="27"/>
        <v>96.54835892958036</v>
      </c>
      <c r="CN32" s="29">
        <f t="shared" si="28"/>
        <v>-672</v>
      </c>
      <c r="CO32" s="36">
        <v>16768</v>
      </c>
      <c r="CP32" s="36">
        <v>16284</v>
      </c>
      <c r="CQ32" s="32">
        <f t="shared" si="29"/>
        <v>97.11354961832062</v>
      </c>
      <c r="CR32" s="29">
        <f t="shared" si="30"/>
        <v>-484</v>
      </c>
      <c r="CS32" s="44">
        <v>1191</v>
      </c>
      <c r="CT32" s="36">
        <v>1480</v>
      </c>
      <c r="CU32" s="29">
        <f t="shared" si="31"/>
        <v>289</v>
      </c>
      <c r="CV32" s="36">
        <v>394</v>
      </c>
      <c r="CW32" s="36">
        <v>855</v>
      </c>
      <c r="CX32" s="32">
        <f t="shared" si="32"/>
        <v>217.00507614213197</v>
      </c>
      <c r="CY32" s="45">
        <f t="shared" si="33"/>
        <v>461</v>
      </c>
      <c r="CZ32" s="46">
        <f t="shared" si="34"/>
        <v>49</v>
      </c>
      <c r="DA32" s="46">
        <f t="shared" si="34"/>
        <v>22</v>
      </c>
      <c r="DB32" s="31">
        <f t="shared" si="50"/>
        <v>-27</v>
      </c>
      <c r="DC32" s="28">
        <v>660</v>
      </c>
      <c r="DD32" s="28">
        <f t="shared" si="53"/>
        <v>2185</v>
      </c>
    </row>
    <row r="33" spans="1:108" s="15" customFormat="1" ht="17.25" customHeight="1">
      <c r="A33" s="35" t="s">
        <v>58</v>
      </c>
      <c r="B33" s="36">
        <v>34353</v>
      </c>
      <c r="C33" s="36">
        <v>32092</v>
      </c>
      <c r="D33" s="30">
        <f t="shared" si="0"/>
        <v>93.41833318778563</v>
      </c>
      <c r="E33" s="31">
        <f t="shared" si="1"/>
        <v>-2261</v>
      </c>
      <c r="F33" s="36">
        <v>8153</v>
      </c>
      <c r="G33" s="36">
        <v>7208</v>
      </c>
      <c r="H33" s="30">
        <f t="shared" si="2"/>
        <v>88.40917453698025</v>
      </c>
      <c r="I33" s="29">
        <f t="shared" si="3"/>
        <v>-945</v>
      </c>
      <c r="J33" s="36">
        <v>4055</v>
      </c>
      <c r="K33" s="36">
        <v>3553</v>
      </c>
      <c r="L33" s="98">
        <f t="shared" si="4"/>
        <v>87.62022194821209</v>
      </c>
      <c r="M33" s="97">
        <f t="shared" si="5"/>
        <v>-502</v>
      </c>
      <c r="N33" s="36">
        <v>2523</v>
      </c>
      <c r="O33" s="36">
        <v>2325</v>
      </c>
      <c r="P33" s="93">
        <f t="shared" si="6"/>
        <v>92.15219976218788</v>
      </c>
      <c r="Q33" s="97">
        <f t="shared" si="7"/>
        <v>-198</v>
      </c>
      <c r="R33" s="36">
        <v>103</v>
      </c>
      <c r="S33" s="36">
        <v>103</v>
      </c>
      <c r="T33" s="32">
        <f t="shared" si="8"/>
        <v>100</v>
      </c>
      <c r="U33" s="31">
        <f t="shared" si="9"/>
        <v>0</v>
      </c>
      <c r="V33" s="37">
        <v>75</v>
      </c>
      <c r="W33" s="36">
        <v>115</v>
      </c>
      <c r="X33" s="32">
        <f t="shared" si="10"/>
        <v>153.33333333333334</v>
      </c>
      <c r="Y33" s="31">
        <f t="shared" si="11"/>
        <v>40</v>
      </c>
      <c r="Z33" s="38">
        <f t="shared" si="35"/>
        <v>7.3</v>
      </c>
      <c r="AA33" s="38">
        <f t="shared" si="36"/>
        <v>7.2</v>
      </c>
      <c r="AB33" s="103">
        <f t="shared" si="12"/>
        <v>-0.09999999999999964</v>
      </c>
      <c r="AC33" s="36">
        <v>2574</v>
      </c>
      <c r="AD33" s="37">
        <v>2034</v>
      </c>
      <c r="AE33" s="93">
        <f t="shared" si="51"/>
        <v>79.02097902097903</v>
      </c>
      <c r="AF33" s="97">
        <f t="shared" si="52"/>
        <v>-540</v>
      </c>
      <c r="AG33" s="68">
        <v>58.8</v>
      </c>
      <c r="AH33" s="39">
        <v>54.3</v>
      </c>
      <c r="AI33" s="93">
        <f t="shared" si="13"/>
        <v>-4.5</v>
      </c>
      <c r="AJ33" s="31"/>
      <c r="AK33" s="31"/>
      <c r="AL33" s="32" t="e">
        <f t="shared" si="14"/>
        <v>#DIV/0!</v>
      </c>
      <c r="AM33" s="31">
        <f t="shared" si="15"/>
        <v>0</v>
      </c>
      <c r="AN33" s="37">
        <v>8</v>
      </c>
      <c r="AO33" s="37">
        <v>7</v>
      </c>
      <c r="AP33" s="95">
        <f t="shared" si="37"/>
        <v>87.5</v>
      </c>
      <c r="AQ33" s="94">
        <f t="shared" si="38"/>
        <v>-1</v>
      </c>
      <c r="AR33" s="32">
        <v>100</v>
      </c>
      <c r="AS33" s="32">
        <v>100</v>
      </c>
      <c r="AT33" s="32">
        <f t="shared" si="16"/>
        <v>0</v>
      </c>
      <c r="AU33" s="36">
        <v>1065</v>
      </c>
      <c r="AV33" s="36">
        <v>1248</v>
      </c>
      <c r="AW33" s="30">
        <f t="shared" si="17"/>
        <v>117.1830985915493</v>
      </c>
      <c r="AX33" s="29">
        <f t="shared" si="18"/>
        <v>183</v>
      </c>
      <c r="AY33" s="36">
        <v>28194</v>
      </c>
      <c r="AZ33" s="36">
        <v>25974</v>
      </c>
      <c r="BA33" s="32">
        <f t="shared" si="39"/>
        <v>92.1259842519685</v>
      </c>
      <c r="BB33" s="29">
        <f t="shared" si="40"/>
        <v>-2220</v>
      </c>
      <c r="BC33" s="40">
        <v>101</v>
      </c>
      <c r="BD33" s="37">
        <v>107</v>
      </c>
      <c r="BE33" s="94">
        <f t="shared" si="41"/>
        <v>6</v>
      </c>
      <c r="BF33" s="40">
        <v>90</v>
      </c>
      <c r="BG33" s="37">
        <v>98</v>
      </c>
      <c r="BH33" s="94">
        <f t="shared" si="42"/>
        <v>8</v>
      </c>
      <c r="BI33" s="39">
        <v>4.2</v>
      </c>
      <c r="BJ33" s="39"/>
      <c r="BK33" s="32">
        <f t="shared" si="43"/>
        <v>-4.2</v>
      </c>
      <c r="BL33" s="41">
        <f t="shared" si="19"/>
        <v>9.5</v>
      </c>
      <c r="BM33" s="41">
        <f t="shared" si="20"/>
        <v>10.7</v>
      </c>
      <c r="BN33" s="47">
        <f t="shared" si="44"/>
        <v>1.1999999999999993</v>
      </c>
      <c r="BO33" s="78">
        <f t="shared" si="45"/>
        <v>3275</v>
      </c>
      <c r="BP33" s="79">
        <f t="shared" si="46"/>
        <v>3422</v>
      </c>
      <c r="BQ33" s="85"/>
      <c r="BR33" s="84"/>
      <c r="BS33" s="42">
        <v>4969</v>
      </c>
      <c r="BT33" s="36">
        <v>4557</v>
      </c>
      <c r="BU33" s="93">
        <f t="shared" si="21"/>
        <v>91.7</v>
      </c>
      <c r="BV33" s="97">
        <f t="shared" si="22"/>
        <v>-412</v>
      </c>
      <c r="BW33" s="43">
        <v>4962</v>
      </c>
      <c r="BX33" s="36">
        <v>4537</v>
      </c>
      <c r="BY33" s="93">
        <f t="shared" si="23"/>
        <v>91.4</v>
      </c>
      <c r="BZ33" s="97">
        <f t="shared" si="24"/>
        <v>-425</v>
      </c>
      <c r="CA33" s="43">
        <v>4058</v>
      </c>
      <c r="CB33" s="36">
        <v>3532</v>
      </c>
      <c r="CC33" s="98">
        <f t="shared" si="47"/>
        <v>87</v>
      </c>
      <c r="CD33" s="97">
        <f t="shared" si="48"/>
        <v>-526</v>
      </c>
      <c r="CE33" s="39">
        <f t="shared" si="25"/>
        <v>81.8</v>
      </c>
      <c r="CF33" s="39">
        <f t="shared" si="25"/>
        <v>77.8</v>
      </c>
      <c r="CG33" s="93">
        <f t="shared" si="26"/>
        <v>-4</v>
      </c>
      <c r="CH33" s="37">
        <v>5</v>
      </c>
      <c r="CI33" s="37">
        <v>7</v>
      </c>
      <c r="CJ33" s="94">
        <f t="shared" si="49"/>
        <v>2</v>
      </c>
      <c r="CK33" s="36">
        <v>28555</v>
      </c>
      <c r="CL33" s="36">
        <v>26345</v>
      </c>
      <c r="CM33" s="32">
        <f t="shared" si="27"/>
        <v>92.26054981614429</v>
      </c>
      <c r="CN33" s="29">
        <f t="shared" si="28"/>
        <v>-2210</v>
      </c>
      <c r="CO33" s="36">
        <v>23335</v>
      </c>
      <c r="CP33" s="36">
        <v>21327</v>
      </c>
      <c r="CQ33" s="32">
        <f t="shared" si="29"/>
        <v>91.39490036425968</v>
      </c>
      <c r="CR33" s="29">
        <f t="shared" si="30"/>
        <v>-2008</v>
      </c>
      <c r="CS33" s="44">
        <v>1195</v>
      </c>
      <c r="CT33" s="36">
        <v>1473</v>
      </c>
      <c r="CU33" s="29">
        <f t="shared" si="31"/>
        <v>278</v>
      </c>
      <c r="CV33" s="36">
        <v>726</v>
      </c>
      <c r="CW33" s="36">
        <v>744</v>
      </c>
      <c r="CX33" s="32">
        <f t="shared" si="32"/>
        <v>102.4793388429752</v>
      </c>
      <c r="CY33" s="45">
        <f t="shared" si="33"/>
        <v>18</v>
      </c>
      <c r="CZ33" s="46">
        <f t="shared" si="34"/>
        <v>39</v>
      </c>
      <c r="DA33" s="46">
        <f t="shared" si="34"/>
        <v>35</v>
      </c>
      <c r="DB33" s="31">
        <f t="shared" si="50"/>
        <v>-4</v>
      </c>
      <c r="DC33" s="28">
        <v>1532</v>
      </c>
      <c r="DD33" s="28">
        <f t="shared" si="53"/>
        <v>4055</v>
      </c>
    </row>
    <row r="34" spans="1:108" s="53" customFormat="1" ht="17.25" customHeight="1">
      <c r="A34" s="52" t="s">
        <v>59</v>
      </c>
      <c r="B34" s="36">
        <v>12026</v>
      </c>
      <c r="C34" s="36">
        <v>11074</v>
      </c>
      <c r="D34" s="30">
        <f t="shared" si="0"/>
        <v>92.08381839348078</v>
      </c>
      <c r="E34" s="31">
        <f t="shared" si="1"/>
        <v>-952</v>
      </c>
      <c r="F34" s="36">
        <v>2575</v>
      </c>
      <c r="G34" s="36">
        <v>2010</v>
      </c>
      <c r="H34" s="30">
        <f t="shared" si="2"/>
        <v>78.05825242718447</v>
      </c>
      <c r="I34" s="29">
        <f t="shared" si="3"/>
        <v>-565</v>
      </c>
      <c r="J34" s="36">
        <v>1045</v>
      </c>
      <c r="K34" s="36">
        <v>885</v>
      </c>
      <c r="L34" s="98">
        <f t="shared" si="4"/>
        <v>84.688995215311</v>
      </c>
      <c r="M34" s="97">
        <f t="shared" si="5"/>
        <v>-160</v>
      </c>
      <c r="N34" s="36">
        <v>564</v>
      </c>
      <c r="O34" s="36">
        <v>489</v>
      </c>
      <c r="P34" s="93">
        <f t="shared" si="6"/>
        <v>86.70212765957447</v>
      </c>
      <c r="Q34" s="97">
        <f t="shared" si="7"/>
        <v>-75</v>
      </c>
      <c r="R34" s="36">
        <v>37</v>
      </c>
      <c r="S34" s="36">
        <v>32</v>
      </c>
      <c r="T34" s="93">
        <f t="shared" si="8"/>
        <v>86.48648648648648</v>
      </c>
      <c r="U34" s="94">
        <f t="shared" si="9"/>
        <v>-5</v>
      </c>
      <c r="V34" s="37">
        <v>56</v>
      </c>
      <c r="W34" s="36">
        <v>43</v>
      </c>
      <c r="X34" s="93">
        <f t="shared" si="10"/>
        <v>76.78571428571429</v>
      </c>
      <c r="Y34" s="94">
        <f t="shared" si="11"/>
        <v>-13</v>
      </c>
      <c r="Z34" s="38">
        <f t="shared" si="35"/>
        <v>4.7</v>
      </c>
      <c r="AA34" s="38">
        <f t="shared" si="36"/>
        <v>4.4</v>
      </c>
      <c r="AB34" s="103">
        <f t="shared" si="12"/>
        <v>-0.2999999999999998</v>
      </c>
      <c r="AC34" s="36">
        <v>630</v>
      </c>
      <c r="AD34" s="37">
        <v>333</v>
      </c>
      <c r="AE34" s="93">
        <f t="shared" si="51"/>
        <v>52.85714285714286</v>
      </c>
      <c r="AF34" s="97">
        <f t="shared" si="52"/>
        <v>-297</v>
      </c>
      <c r="AG34" s="68">
        <v>41.9</v>
      </c>
      <c r="AH34" s="39">
        <v>71.7</v>
      </c>
      <c r="AI34" s="32">
        <f t="shared" si="13"/>
        <v>29.800000000000004</v>
      </c>
      <c r="AJ34" s="31"/>
      <c r="AK34" s="31"/>
      <c r="AL34" s="32" t="e">
        <f t="shared" si="14"/>
        <v>#DIV/0!</v>
      </c>
      <c r="AM34" s="31">
        <f t="shared" si="15"/>
        <v>0</v>
      </c>
      <c r="AN34" s="37">
        <v>8</v>
      </c>
      <c r="AO34" s="37">
        <v>61</v>
      </c>
      <c r="AP34" s="69" t="s">
        <v>63</v>
      </c>
      <c r="AQ34" s="31">
        <f t="shared" si="38"/>
        <v>53</v>
      </c>
      <c r="AR34" s="32">
        <v>0</v>
      </c>
      <c r="AS34" s="32">
        <v>91.4</v>
      </c>
      <c r="AT34" s="32">
        <f t="shared" si="16"/>
        <v>91.4</v>
      </c>
      <c r="AU34" s="36">
        <v>308</v>
      </c>
      <c r="AV34" s="36">
        <v>312</v>
      </c>
      <c r="AW34" s="30">
        <f t="shared" si="17"/>
        <v>101.29870129870129</v>
      </c>
      <c r="AX34" s="29">
        <f t="shared" si="18"/>
        <v>4</v>
      </c>
      <c r="AY34" s="36">
        <v>9867</v>
      </c>
      <c r="AZ34" s="36">
        <v>9185</v>
      </c>
      <c r="BA34" s="32">
        <f t="shared" si="39"/>
        <v>93.08807134894091</v>
      </c>
      <c r="BB34" s="29">
        <f t="shared" si="40"/>
        <v>-682</v>
      </c>
      <c r="BC34" s="40">
        <v>129</v>
      </c>
      <c r="BD34" s="37">
        <v>143</v>
      </c>
      <c r="BE34" s="94">
        <f t="shared" si="41"/>
        <v>14</v>
      </c>
      <c r="BF34" s="40">
        <v>124</v>
      </c>
      <c r="BG34" s="37">
        <v>139</v>
      </c>
      <c r="BH34" s="94">
        <f t="shared" si="42"/>
        <v>15</v>
      </c>
      <c r="BI34" s="39">
        <v>9.3</v>
      </c>
      <c r="BJ34" s="39"/>
      <c r="BK34" s="32">
        <f t="shared" si="43"/>
        <v>-9.3</v>
      </c>
      <c r="BL34" s="41">
        <f t="shared" si="19"/>
        <v>13.1</v>
      </c>
      <c r="BM34" s="41">
        <f t="shared" si="20"/>
        <v>10.5</v>
      </c>
      <c r="BN34" s="47">
        <f t="shared" si="44"/>
        <v>-2.5999999999999996</v>
      </c>
      <c r="BO34" s="78">
        <f t="shared" si="45"/>
        <v>1577</v>
      </c>
      <c r="BP34" s="79">
        <f t="shared" si="46"/>
        <v>1160</v>
      </c>
      <c r="BQ34" s="85"/>
      <c r="BR34" s="84"/>
      <c r="BS34" s="42">
        <v>1593</v>
      </c>
      <c r="BT34" s="36">
        <v>1931</v>
      </c>
      <c r="BU34" s="32">
        <f t="shared" si="21"/>
        <v>121.2</v>
      </c>
      <c r="BV34" s="29">
        <f t="shared" si="22"/>
        <v>338</v>
      </c>
      <c r="BW34" s="43">
        <v>1472</v>
      </c>
      <c r="BX34" s="36">
        <v>1752</v>
      </c>
      <c r="BY34" s="32">
        <f t="shared" si="23"/>
        <v>119</v>
      </c>
      <c r="BZ34" s="29">
        <f t="shared" si="24"/>
        <v>280</v>
      </c>
      <c r="CA34" s="43">
        <v>1004</v>
      </c>
      <c r="CB34" s="36">
        <v>829</v>
      </c>
      <c r="CC34" s="98">
        <f t="shared" si="47"/>
        <v>82.6</v>
      </c>
      <c r="CD34" s="97">
        <f t="shared" si="48"/>
        <v>-175</v>
      </c>
      <c r="CE34" s="39">
        <f t="shared" si="25"/>
        <v>68.2</v>
      </c>
      <c r="CF34" s="39">
        <f t="shared" si="25"/>
        <v>47.3</v>
      </c>
      <c r="CG34" s="93">
        <f t="shared" si="26"/>
        <v>-20.900000000000006</v>
      </c>
      <c r="CH34" s="37">
        <v>9</v>
      </c>
      <c r="CI34" s="37">
        <v>11</v>
      </c>
      <c r="CJ34" s="94">
        <f t="shared" si="49"/>
        <v>2</v>
      </c>
      <c r="CK34" s="36">
        <v>9885</v>
      </c>
      <c r="CL34" s="36">
        <v>9425</v>
      </c>
      <c r="CM34" s="32">
        <f t="shared" si="27"/>
        <v>95.34648457258473</v>
      </c>
      <c r="CN34" s="29">
        <f t="shared" si="28"/>
        <v>-460</v>
      </c>
      <c r="CO34" s="36">
        <v>7776</v>
      </c>
      <c r="CP34" s="36">
        <v>7681</v>
      </c>
      <c r="CQ34" s="32">
        <f t="shared" si="29"/>
        <v>98.77829218106996</v>
      </c>
      <c r="CR34" s="29">
        <f t="shared" si="30"/>
        <v>-95</v>
      </c>
      <c r="CS34" s="44">
        <v>1086</v>
      </c>
      <c r="CT34" s="36">
        <v>1446</v>
      </c>
      <c r="CU34" s="29">
        <f t="shared" si="31"/>
        <v>360</v>
      </c>
      <c r="CV34" s="36">
        <v>358</v>
      </c>
      <c r="CW34" s="36">
        <v>683</v>
      </c>
      <c r="CX34" s="32">
        <f t="shared" si="32"/>
        <v>190.78212290502793</v>
      </c>
      <c r="CY34" s="29">
        <f t="shared" si="33"/>
        <v>325</v>
      </c>
      <c r="CZ34" s="46">
        <f t="shared" si="34"/>
        <v>28</v>
      </c>
      <c r="DA34" s="46">
        <f t="shared" si="34"/>
        <v>14</v>
      </c>
      <c r="DB34" s="31">
        <f t="shared" si="50"/>
        <v>-14</v>
      </c>
      <c r="DC34" s="28">
        <v>481</v>
      </c>
      <c r="DD34" s="28">
        <f t="shared" si="53"/>
        <v>1045</v>
      </c>
    </row>
    <row r="35" spans="1:108" s="15" customFormat="1" ht="17.25" customHeight="1">
      <c r="A35" s="35" t="s">
        <v>60</v>
      </c>
      <c r="B35" s="36">
        <v>21488</v>
      </c>
      <c r="C35" s="36">
        <v>20574</v>
      </c>
      <c r="D35" s="30">
        <f t="shared" si="0"/>
        <v>95.74646314221891</v>
      </c>
      <c r="E35" s="31">
        <f t="shared" si="1"/>
        <v>-914</v>
      </c>
      <c r="F35" s="36">
        <v>4850</v>
      </c>
      <c r="G35" s="36">
        <v>4440</v>
      </c>
      <c r="H35" s="30">
        <f t="shared" si="2"/>
        <v>91.54639175257732</v>
      </c>
      <c r="I35" s="29">
        <f t="shared" si="3"/>
        <v>-410</v>
      </c>
      <c r="J35" s="36">
        <v>3410</v>
      </c>
      <c r="K35" s="36">
        <v>2689</v>
      </c>
      <c r="L35" s="98">
        <f t="shared" si="4"/>
        <v>78.85630498533725</v>
      </c>
      <c r="M35" s="97">
        <f t="shared" si="5"/>
        <v>-721</v>
      </c>
      <c r="N35" s="36">
        <v>1890</v>
      </c>
      <c r="O35" s="36">
        <v>1671</v>
      </c>
      <c r="P35" s="93">
        <f t="shared" si="6"/>
        <v>88.4126984126984</v>
      </c>
      <c r="Q35" s="97">
        <f t="shared" si="7"/>
        <v>-219</v>
      </c>
      <c r="R35" s="36">
        <v>126</v>
      </c>
      <c r="S35" s="36">
        <v>91</v>
      </c>
      <c r="T35" s="93">
        <f t="shared" si="8"/>
        <v>72.22222222222221</v>
      </c>
      <c r="U35" s="94">
        <f t="shared" si="9"/>
        <v>-35</v>
      </c>
      <c r="V35" s="37">
        <v>65</v>
      </c>
      <c r="W35" s="36">
        <v>116</v>
      </c>
      <c r="X35" s="32">
        <f t="shared" si="10"/>
        <v>178.46153846153848</v>
      </c>
      <c r="Y35" s="31">
        <f t="shared" si="11"/>
        <v>51</v>
      </c>
      <c r="Z35" s="38">
        <f t="shared" si="35"/>
        <v>8.8</v>
      </c>
      <c r="AA35" s="38">
        <f t="shared" si="36"/>
        <v>8.1</v>
      </c>
      <c r="AB35" s="103">
        <f t="shared" si="12"/>
        <v>-0.7000000000000011</v>
      </c>
      <c r="AC35" s="36">
        <v>868</v>
      </c>
      <c r="AD35" s="37">
        <v>1027</v>
      </c>
      <c r="AE35" s="32">
        <f t="shared" si="51"/>
        <v>118.3179723502304</v>
      </c>
      <c r="AF35" s="29">
        <f t="shared" si="52"/>
        <v>159</v>
      </c>
      <c r="AG35" s="68">
        <v>69.7</v>
      </c>
      <c r="AH35" s="39">
        <v>67.6</v>
      </c>
      <c r="AI35" s="93">
        <f t="shared" si="13"/>
        <v>-2.1000000000000085</v>
      </c>
      <c r="AJ35" s="31"/>
      <c r="AK35" s="31"/>
      <c r="AL35" s="32" t="e">
        <f t="shared" si="14"/>
        <v>#DIV/0!</v>
      </c>
      <c r="AM35" s="31">
        <f t="shared" si="15"/>
        <v>0</v>
      </c>
      <c r="AN35" s="37">
        <v>208</v>
      </c>
      <c r="AO35" s="37">
        <v>312</v>
      </c>
      <c r="AP35" s="24">
        <f t="shared" si="37"/>
        <v>150</v>
      </c>
      <c r="AQ35" s="31">
        <f t="shared" si="38"/>
        <v>104</v>
      </c>
      <c r="AR35" s="32">
        <v>66.7</v>
      </c>
      <c r="AS35" s="32">
        <v>33.2</v>
      </c>
      <c r="AT35" s="93">
        <f t="shared" si="16"/>
        <v>-33.5</v>
      </c>
      <c r="AU35" s="36">
        <v>494</v>
      </c>
      <c r="AV35" s="36">
        <v>580</v>
      </c>
      <c r="AW35" s="30">
        <f t="shared" si="17"/>
        <v>117.4089068825911</v>
      </c>
      <c r="AX35" s="29">
        <f t="shared" si="18"/>
        <v>86</v>
      </c>
      <c r="AY35" s="36">
        <v>16914</v>
      </c>
      <c r="AZ35" s="36">
        <v>17040</v>
      </c>
      <c r="BA35" s="32">
        <f t="shared" si="39"/>
        <v>100.74494501596311</v>
      </c>
      <c r="BB35" s="29">
        <f t="shared" si="40"/>
        <v>126</v>
      </c>
      <c r="BC35" s="40">
        <v>92</v>
      </c>
      <c r="BD35" s="37">
        <v>103</v>
      </c>
      <c r="BE35" s="94">
        <f t="shared" si="41"/>
        <v>11</v>
      </c>
      <c r="BF35" s="40">
        <v>86</v>
      </c>
      <c r="BG35" s="37">
        <v>94</v>
      </c>
      <c r="BH35" s="94">
        <f t="shared" si="42"/>
        <v>8</v>
      </c>
      <c r="BI35" s="39">
        <v>7.6</v>
      </c>
      <c r="BJ35" s="39"/>
      <c r="BK35" s="32">
        <f t="shared" si="43"/>
        <v>-7.6</v>
      </c>
      <c r="BL35" s="41">
        <f t="shared" si="19"/>
        <v>12.1</v>
      </c>
      <c r="BM35" s="41">
        <f t="shared" si="20"/>
        <v>12</v>
      </c>
      <c r="BN35" s="47">
        <f t="shared" si="44"/>
        <v>-0.09999999999999964</v>
      </c>
      <c r="BO35" s="78">
        <f t="shared" si="45"/>
        <v>2591</v>
      </c>
      <c r="BP35" s="79">
        <f t="shared" si="46"/>
        <v>2471</v>
      </c>
      <c r="BQ35" s="85"/>
      <c r="BR35" s="84"/>
      <c r="BS35" s="42">
        <v>5293</v>
      </c>
      <c r="BT35" s="36">
        <v>4148</v>
      </c>
      <c r="BU35" s="93">
        <f t="shared" si="21"/>
        <v>78.4</v>
      </c>
      <c r="BV35" s="97">
        <f t="shared" si="22"/>
        <v>-1145</v>
      </c>
      <c r="BW35" s="43">
        <v>5257</v>
      </c>
      <c r="BX35" s="36">
        <v>4009</v>
      </c>
      <c r="BY35" s="93">
        <f t="shared" si="23"/>
        <v>76.3</v>
      </c>
      <c r="BZ35" s="97">
        <f t="shared" si="24"/>
        <v>-1248</v>
      </c>
      <c r="CA35" s="43">
        <v>3238</v>
      </c>
      <c r="CB35" s="36">
        <v>2484</v>
      </c>
      <c r="CC35" s="98">
        <f t="shared" si="47"/>
        <v>76.7</v>
      </c>
      <c r="CD35" s="97">
        <f t="shared" si="48"/>
        <v>-754</v>
      </c>
      <c r="CE35" s="39">
        <f t="shared" si="25"/>
        <v>61.6</v>
      </c>
      <c r="CF35" s="39">
        <f t="shared" si="25"/>
        <v>62</v>
      </c>
      <c r="CG35" s="32">
        <f t="shared" si="26"/>
        <v>0.3999999999999986</v>
      </c>
      <c r="CH35" s="37">
        <v>9</v>
      </c>
      <c r="CI35" s="37">
        <v>7</v>
      </c>
      <c r="CJ35" s="31">
        <f t="shared" si="49"/>
        <v>-2</v>
      </c>
      <c r="CK35" s="36">
        <v>17007</v>
      </c>
      <c r="CL35" s="36">
        <v>16432</v>
      </c>
      <c r="CM35" s="32">
        <f t="shared" si="27"/>
        <v>96.61903921914505</v>
      </c>
      <c r="CN35" s="29">
        <f t="shared" si="28"/>
        <v>-575</v>
      </c>
      <c r="CO35" s="36">
        <v>13274</v>
      </c>
      <c r="CP35" s="36">
        <v>13633</v>
      </c>
      <c r="CQ35" s="32">
        <f t="shared" si="29"/>
        <v>102.70453518155793</v>
      </c>
      <c r="CR35" s="29">
        <f t="shared" si="30"/>
        <v>359</v>
      </c>
      <c r="CS35" s="44">
        <v>1215</v>
      </c>
      <c r="CT35" s="36">
        <v>1519</v>
      </c>
      <c r="CU35" s="29">
        <f t="shared" si="31"/>
        <v>304</v>
      </c>
      <c r="CV35" s="36">
        <v>1446</v>
      </c>
      <c r="CW35" s="36">
        <v>1207</v>
      </c>
      <c r="CX35" s="32">
        <f t="shared" si="32"/>
        <v>83.47164591977871</v>
      </c>
      <c r="CY35" s="45">
        <f t="shared" si="33"/>
        <v>-239</v>
      </c>
      <c r="CZ35" s="46">
        <f t="shared" si="34"/>
        <v>12</v>
      </c>
      <c r="DA35" s="46">
        <f t="shared" si="34"/>
        <v>14</v>
      </c>
      <c r="DB35" s="94">
        <f t="shared" si="50"/>
        <v>2</v>
      </c>
      <c r="DC35" s="28">
        <v>1520</v>
      </c>
      <c r="DD35" s="28">
        <f t="shared" si="53"/>
        <v>3410</v>
      </c>
    </row>
    <row r="36" spans="1:108" s="15" customFormat="1" ht="17.25" customHeight="1" thickBot="1">
      <c r="A36" s="35" t="s">
        <v>61</v>
      </c>
      <c r="B36" s="36">
        <v>22141</v>
      </c>
      <c r="C36" s="36">
        <v>20890</v>
      </c>
      <c r="D36" s="30">
        <f t="shared" si="0"/>
        <v>94.3498486969875</v>
      </c>
      <c r="E36" s="31">
        <f t="shared" si="1"/>
        <v>-1251</v>
      </c>
      <c r="F36" s="36">
        <v>4875</v>
      </c>
      <c r="G36" s="36">
        <v>4058</v>
      </c>
      <c r="H36" s="30">
        <f t="shared" si="2"/>
        <v>83.24102564102564</v>
      </c>
      <c r="I36" s="29">
        <f t="shared" si="3"/>
        <v>-817</v>
      </c>
      <c r="J36" s="36">
        <v>2100</v>
      </c>
      <c r="K36" s="36">
        <v>2137</v>
      </c>
      <c r="L36" s="30">
        <f t="shared" si="4"/>
        <v>101.76190476190476</v>
      </c>
      <c r="M36" s="29">
        <f t="shared" si="5"/>
        <v>37</v>
      </c>
      <c r="N36" s="36">
        <v>1710</v>
      </c>
      <c r="O36" s="36">
        <v>1578</v>
      </c>
      <c r="P36" s="93">
        <f t="shared" si="6"/>
        <v>92.28070175438596</v>
      </c>
      <c r="Q36" s="97">
        <f t="shared" si="7"/>
        <v>-132</v>
      </c>
      <c r="R36" s="36">
        <v>157</v>
      </c>
      <c r="S36" s="36">
        <v>120</v>
      </c>
      <c r="T36" s="93">
        <f t="shared" si="8"/>
        <v>76.43312101910828</v>
      </c>
      <c r="U36" s="94">
        <f t="shared" si="9"/>
        <v>-37</v>
      </c>
      <c r="V36" s="37">
        <v>42</v>
      </c>
      <c r="W36" s="36">
        <v>27</v>
      </c>
      <c r="X36" s="93">
        <f t="shared" si="10"/>
        <v>64.28571428571429</v>
      </c>
      <c r="Y36" s="94">
        <f t="shared" si="11"/>
        <v>-15</v>
      </c>
      <c r="Z36" s="38">
        <f t="shared" si="35"/>
        <v>7.7</v>
      </c>
      <c r="AA36" s="38">
        <f t="shared" si="36"/>
        <v>7.6</v>
      </c>
      <c r="AB36" s="103">
        <f t="shared" si="12"/>
        <v>-0.10000000000000053</v>
      </c>
      <c r="AC36" s="36">
        <v>1726</v>
      </c>
      <c r="AD36" s="37">
        <v>1454</v>
      </c>
      <c r="AE36" s="93">
        <f t="shared" si="51"/>
        <v>84.24101969872537</v>
      </c>
      <c r="AF36" s="97">
        <f t="shared" si="52"/>
        <v>-272</v>
      </c>
      <c r="AG36" s="68">
        <v>44.9</v>
      </c>
      <c r="AH36" s="39">
        <v>46</v>
      </c>
      <c r="AI36" s="32">
        <f t="shared" si="13"/>
        <v>1.1000000000000014</v>
      </c>
      <c r="AJ36" s="31"/>
      <c r="AK36" s="31"/>
      <c r="AL36" s="32" t="e">
        <f t="shared" si="14"/>
        <v>#DIV/0!</v>
      </c>
      <c r="AM36" s="31">
        <f t="shared" si="15"/>
        <v>0</v>
      </c>
      <c r="AN36" s="37">
        <v>0</v>
      </c>
      <c r="AO36" s="37">
        <v>1</v>
      </c>
      <c r="AP36" s="24" t="s">
        <v>68</v>
      </c>
      <c r="AQ36" s="31">
        <f t="shared" si="38"/>
        <v>1</v>
      </c>
      <c r="AR36" s="31" t="s">
        <v>68</v>
      </c>
      <c r="AS36" s="31" t="s">
        <v>68</v>
      </c>
      <c r="AT36" s="32" t="s">
        <v>69</v>
      </c>
      <c r="AU36" s="36">
        <v>165</v>
      </c>
      <c r="AV36" s="36">
        <v>122</v>
      </c>
      <c r="AW36" s="98">
        <f t="shared" si="17"/>
        <v>73.93939393939394</v>
      </c>
      <c r="AX36" s="97">
        <f t="shared" si="18"/>
        <v>-43</v>
      </c>
      <c r="AY36" s="36">
        <v>18915</v>
      </c>
      <c r="AZ36" s="36">
        <v>18090</v>
      </c>
      <c r="BA36" s="32">
        <f t="shared" si="39"/>
        <v>95.63838223632038</v>
      </c>
      <c r="BB36" s="29">
        <f t="shared" si="40"/>
        <v>-825</v>
      </c>
      <c r="BC36" s="48">
        <v>189</v>
      </c>
      <c r="BD36" s="37">
        <v>163</v>
      </c>
      <c r="BE36" s="31">
        <f t="shared" si="41"/>
        <v>-26</v>
      </c>
      <c r="BF36" s="48">
        <v>170</v>
      </c>
      <c r="BG36" s="37">
        <v>152</v>
      </c>
      <c r="BH36" s="31">
        <f t="shared" si="42"/>
        <v>-18</v>
      </c>
      <c r="BI36" s="39">
        <v>2.6</v>
      </c>
      <c r="BJ36" s="39"/>
      <c r="BK36" s="32">
        <f t="shared" si="43"/>
        <v>-2.6</v>
      </c>
      <c r="BL36" s="41">
        <f t="shared" si="19"/>
        <v>13.7</v>
      </c>
      <c r="BM36" s="41">
        <f t="shared" si="20"/>
        <v>13.6</v>
      </c>
      <c r="BN36" s="47">
        <f t="shared" si="44"/>
        <v>-0.09999999999999964</v>
      </c>
      <c r="BO36" s="78">
        <f t="shared" si="45"/>
        <v>3025</v>
      </c>
      <c r="BP36" s="79">
        <f t="shared" si="46"/>
        <v>2848</v>
      </c>
      <c r="BQ36" s="87"/>
      <c r="BR36" s="88"/>
      <c r="BS36" s="42">
        <v>13632</v>
      </c>
      <c r="BT36" s="36">
        <v>10457</v>
      </c>
      <c r="BU36" s="93">
        <f t="shared" si="21"/>
        <v>76.7</v>
      </c>
      <c r="BV36" s="97">
        <f t="shared" si="22"/>
        <v>-3175</v>
      </c>
      <c r="BW36" s="43">
        <v>13120</v>
      </c>
      <c r="BX36" s="36">
        <v>9566</v>
      </c>
      <c r="BY36" s="93">
        <f t="shared" si="23"/>
        <v>72.9</v>
      </c>
      <c r="BZ36" s="97">
        <f t="shared" si="24"/>
        <v>-3554</v>
      </c>
      <c r="CA36" s="43">
        <v>2159</v>
      </c>
      <c r="CB36" s="36">
        <v>2185</v>
      </c>
      <c r="CC36" s="30">
        <f t="shared" si="47"/>
        <v>101.2</v>
      </c>
      <c r="CD36" s="29">
        <f t="shared" si="48"/>
        <v>26</v>
      </c>
      <c r="CE36" s="39">
        <f t="shared" si="25"/>
        <v>16.5</v>
      </c>
      <c r="CF36" s="39">
        <f t="shared" si="25"/>
        <v>22.8</v>
      </c>
      <c r="CG36" s="32">
        <f t="shared" si="26"/>
        <v>6.300000000000001</v>
      </c>
      <c r="CH36" s="37">
        <v>20</v>
      </c>
      <c r="CI36" s="37">
        <v>11</v>
      </c>
      <c r="CJ36" s="31">
        <f t="shared" si="49"/>
        <v>-9</v>
      </c>
      <c r="CK36" s="36">
        <v>17406</v>
      </c>
      <c r="CL36" s="36">
        <v>16464</v>
      </c>
      <c r="CM36" s="32">
        <f t="shared" si="27"/>
        <v>94.58807307824888</v>
      </c>
      <c r="CN36" s="29">
        <f t="shared" si="28"/>
        <v>-942</v>
      </c>
      <c r="CO36" s="36">
        <v>14489</v>
      </c>
      <c r="CP36" s="36">
        <v>14128</v>
      </c>
      <c r="CQ36" s="32">
        <f t="shared" si="29"/>
        <v>97.50845468976465</v>
      </c>
      <c r="CR36" s="29">
        <f t="shared" si="30"/>
        <v>-361</v>
      </c>
      <c r="CS36" s="44">
        <v>2494</v>
      </c>
      <c r="CT36" s="36">
        <v>2921</v>
      </c>
      <c r="CU36" s="29">
        <f t="shared" si="31"/>
        <v>427</v>
      </c>
      <c r="CV36" s="36">
        <v>7709</v>
      </c>
      <c r="CW36" s="36">
        <v>4181</v>
      </c>
      <c r="CX36" s="32">
        <f t="shared" si="32"/>
        <v>54.23530937864833</v>
      </c>
      <c r="CY36" s="45">
        <f t="shared" si="33"/>
        <v>-3528</v>
      </c>
      <c r="CZ36" s="46">
        <f t="shared" si="34"/>
        <v>2</v>
      </c>
      <c r="DA36" s="46">
        <f t="shared" si="34"/>
        <v>4</v>
      </c>
      <c r="DB36" s="94">
        <f t="shared" si="50"/>
        <v>2</v>
      </c>
      <c r="DC36" s="28">
        <v>390</v>
      </c>
      <c r="DD36" s="28">
        <f t="shared" si="53"/>
        <v>2100</v>
      </c>
    </row>
    <row r="37" spans="1:98" s="55" customFormat="1" ht="19.5" customHeight="1">
      <c r="A37" s="54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S37" s="15"/>
      <c r="BT37" s="57"/>
      <c r="BU37" s="57"/>
      <c r="BV37" s="58"/>
      <c r="BW37" s="58"/>
      <c r="BX37" s="58"/>
      <c r="BY37" s="57"/>
      <c r="BZ37" s="57"/>
      <c r="CC37" s="57"/>
      <c r="CD37" s="57"/>
      <c r="CR37" s="59"/>
      <c r="CS37" s="59"/>
      <c r="CT37" s="59"/>
    </row>
    <row r="38" spans="5:98" s="55" customFormat="1" ht="12.75"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S38" s="57"/>
      <c r="BT38" s="57"/>
      <c r="BU38" s="57"/>
      <c r="BV38" s="58"/>
      <c r="BW38" s="57"/>
      <c r="BX38" s="57"/>
      <c r="BY38" s="57"/>
      <c r="BZ38" s="57"/>
      <c r="CC38" s="57"/>
      <c r="CD38" s="57"/>
      <c r="CR38" s="59"/>
      <c r="CS38" s="59"/>
      <c r="CT38" s="59"/>
    </row>
    <row r="39" spans="5:98" s="55" customFormat="1" ht="12.75"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S39" s="57"/>
      <c r="BT39" s="57"/>
      <c r="BU39" s="57"/>
      <c r="BV39" s="58"/>
      <c r="BW39" s="57"/>
      <c r="BX39" s="57"/>
      <c r="BY39" s="57"/>
      <c r="BZ39" s="57"/>
      <c r="CA39" s="57"/>
      <c r="CB39" s="57"/>
      <c r="CC39" s="57"/>
      <c r="CD39" s="57"/>
      <c r="CR39" s="59"/>
      <c r="CS39" s="59"/>
      <c r="CT39" s="59"/>
    </row>
    <row r="40" spans="5:98" s="55" customFormat="1" ht="12.75"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S40" s="57"/>
      <c r="BT40" s="57"/>
      <c r="BU40" s="57"/>
      <c r="BV40" s="58"/>
      <c r="BW40" s="57"/>
      <c r="BX40" s="57"/>
      <c r="BY40" s="57"/>
      <c r="BZ40" s="57"/>
      <c r="CA40" s="57"/>
      <c r="CB40" s="57"/>
      <c r="CC40" s="57"/>
      <c r="CD40" s="57"/>
      <c r="CR40" s="59"/>
      <c r="CS40" s="59"/>
      <c r="CT40" s="59"/>
    </row>
    <row r="41" spans="5:98" s="55" customFormat="1" ht="12.75"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V41" s="59"/>
      <c r="CR41" s="59"/>
      <c r="CS41" s="59"/>
      <c r="CT41" s="59"/>
    </row>
    <row r="42" spans="5:98" s="55" customFormat="1" ht="12.75"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CR42" s="59"/>
      <c r="CS42" s="59"/>
      <c r="CT42" s="59"/>
    </row>
    <row r="43" spans="5:57" s="55" customFormat="1" ht="12.75"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</row>
    <row r="44" spans="5:17" s="55" customFormat="1" ht="12.75"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5:17" s="55" customFormat="1" ht="12.75"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</row>
    <row r="46" s="55" customFormat="1" ht="12.75"/>
    <row r="47" s="55" customFormat="1" ht="12.75"/>
    <row r="48" s="55" customFormat="1" ht="12.75"/>
    <row r="49" s="55" customFormat="1" ht="12.75"/>
    <row r="50" s="55" customFormat="1" ht="12.75"/>
    <row r="51" s="55" customFormat="1" ht="12.75"/>
    <row r="52" s="55" customFormat="1" ht="12.75"/>
    <row r="53" s="55" customFormat="1" ht="12.75"/>
    <row r="54" s="55" customFormat="1" ht="12.75"/>
    <row r="55" s="55" customFormat="1" ht="12.75"/>
    <row r="56" s="55" customFormat="1" ht="12.75"/>
    <row r="57" s="55" customFormat="1" ht="12.75"/>
    <row r="58" s="55" customFormat="1" ht="12.75"/>
    <row r="59" s="55" customFormat="1" ht="12.75"/>
    <row r="60" s="55" customFormat="1" ht="12.75"/>
    <row r="61" s="55" customFormat="1" ht="12.75"/>
    <row r="62" s="55" customFormat="1" ht="12.75"/>
    <row r="63" s="55" customFormat="1" ht="12.75"/>
    <row r="64" s="55" customFormat="1" ht="12.75"/>
    <row r="65" s="15" customFormat="1" ht="12.75"/>
    <row r="66" s="15" customFormat="1" ht="12.75"/>
    <row r="67" s="15" customFormat="1" ht="12.75"/>
    <row r="68" s="15" customFormat="1" ht="12.75"/>
    <row r="69" s="15" customFormat="1" ht="12.75"/>
    <row r="70" s="15" customFormat="1" ht="12.75"/>
    <row r="71" s="15" customFormat="1" ht="12.75"/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  <row r="78" s="15" customFormat="1" ht="12.75"/>
    <row r="79" s="15" customFormat="1" ht="12.75"/>
    <row r="80" s="15" customFormat="1" ht="12.75"/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  <row r="98" s="15" customFormat="1" ht="12.75"/>
    <row r="99" s="15" customFormat="1" ht="12.75"/>
    <row r="100" s="15" customFormat="1" ht="12.75"/>
    <row r="101" s="15" customFormat="1" ht="12.75"/>
    <row r="102" s="15" customFormat="1" ht="12.75"/>
    <row r="103" s="15" customFormat="1" ht="12.75"/>
    <row r="104" s="15" customFormat="1" ht="12.75"/>
    <row r="105" s="15" customFormat="1" ht="12.75"/>
    <row r="106" s="15" customFormat="1" ht="12.75"/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="15" customFormat="1" ht="12.75"/>
    <row r="115" s="15" customFormat="1" ht="12.75"/>
    <row r="116" s="15" customFormat="1" ht="12.75"/>
    <row r="117" s="15" customFormat="1" ht="12.75"/>
    <row r="118" s="15" customFormat="1" ht="12.75"/>
    <row r="119" s="15" customFormat="1" ht="12.75"/>
    <row r="120" s="15" customFormat="1" ht="12.75"/>
    <row r="121" s="15" customFormat="1" ht="12.75"/>
    <row r="122" s="15" customFormat="1" ht="12.75"/>
    <row r="123" s="15" customFormat="1" ht="12.75"/>
    <row r="124" s="15" customFormat="1" ht="12.75"/>
    <row r="125" s="15" customFormat="1" ht="12.75"/>
    <row r="126" s="15" customFormat="1" ht="12.75"/>
    <row r="127" s="15" customFormat="1" ht="12.75"/>
    <row r="128" s="15" customFormat="1" ht="12.75"/>
    <row r="129" s="15" customFormat="1" ht="12.75"/>
    <row r="130" s="15" customFormat="1" ht="12.75"/>
    <row r="131" s="15" customFormat="1" ht="12.75"/>
    <row r="132" s="15" customFormat="1" ht="12.75"/>
    <row r="133" s="15" customFormat="1" ht="12.75"/>
    <row r="134" s="15" customFormat="1" ht="12.75"/>
    <row r="135" s="15" customFormat="1" ht="12.75"/>
    <row r="136" s="15" customFormat="1" ht="12.75"/>
    <row r="137" s="15" customFormat="1" ht="12.75"/>
    <row r="138" s="15" customFormat="1" ht="12.75"/>
    <row r="139" s="15" customFormat="1" ht="12.75"/>
    <row r="140" s="15" customFormat="1" ht="12.75"/>
    <row r="141" s="15" customFormat="1" ht="12.75"/>
    <row r="142" s="15" customFormat="1" ht="12.75"/>
    <row r="143" s="15" customFormat="1" ht="12.75"/>
    <row r="144" s="15" customFormat="1" ht="12.75"/>
    <row r="145" s="15" customFormat="1" ht="12.75"/>
    <row r="146" s="15" customFormat="1" ht="12.75"/>
    <row r="147" s="15" customFormat="1" ht="12.75"/>
    <row r="148" s="15" customFormat="1" ht="12.75"/>
  </sheetData>
  <sheetProtection/>
  <mergeCells count="114">
    <mergeCell ref="C8:C9"/>
    <mergeCell ref="A5:A9"/>
    <mergeCell ref="B5:E7"/>
    <mergeCell ref="F5:I7"/>
    <mergeCell ref="B8:B9"/>
    <mergeCell ref="D8:E8"/>
    <mergeCell ref="F8:F9"/>
    <mergeCell ref="G8:G9"/>
    <mergeCell ref="R2:Y2"/>
    <mergeCell ref="B3:V3"/>
    <mergeCell ref="B4:V4"/>
    <mergeCell ref="N5:Q7"/>
    <mergeCell ref="R5:Y5"/>
    <mergeCell ref="J5:M7"/>
    <mergeCell ref="CE5:CG7"/>
    <mergeCell ref="N8:N9"/>
    <mergeCell ref="O8:O9"/>
    <mergeCell ref="J8:J9"/>
    <mergeCell ref="H8:I8"/>
    <mergeCell ref="L8:M8"/>
    <mergeCell ref="K8:K9"/>
    <mergeCell ref="AJ5:AM7"/>
    <mergeCell ref="BQ7:BR7"/>
    <mergeCell ref="BL5:BN7"/>
    <mergeCell ref="CV5:CY7"/>
    <mergeCell ref="CZ5:DB7"/>
    <mergeCell ref="P8:Q8"/>
    <mergeCell ref="R8:R9"/>
    <mergeCell ref="S8:S9"/>
    <mergeCell ref="AN5:AQ7"/>
    <mergeCell ref="AR5:AT7"/>
    <mergeCell ref="CO5:CR7"/>
    <mergeCell ref="R6:U7"/>
    <mergeCell ref="V6:Y7"/>
    <mergeCell ref="Z5:AB7"/>
    <mergeCell ref="AC5:AF7"/>
    <mergeCell ref="CS5:CU7"/>
    <mergeCell ref="BS5:BZ7"/>
    <mergeCell ref="CA5:CD7"/>
    <mergeCell ref="CH5:CJ7"/>
    <mergeCell ref="CK5:CN7"/>
    <mergeCell ref="AU5:AX7"/>
    <mergeCell ref="AY5:BB7"/>
    <mergeCell ref="BC5:BE7"/>
    <mergeCell ref="BF5:BH7"/>
    <mergeCell ref="AG5:AI7"/>
    <mergeCell ref="AB8:AB9"/>
    <mergeCell ref="AC8:AC9"/>
    <mergeCell ref="AD8:AD9"/>
    <mergeCell ref="AE8:AF8"/>
    <mergeCell ref="AG8:AG9"/>
    <mergeCell ref="AH8:AH9"/>
    <mergeCell ref="BD8:BD9"/>
    <mergeCell ref="BE8:BE9"/>
    <mergeCell ref="BI5:BK7"/>
    <mergeCell ref="T8:U8"/>
    <mergeCell ref="V8:V9"/>
    <mergeCell ref="W8:W9"/>
    <mergeCell ref="X8:Y8"/>
    <mergeCell ref="Z8:Z9"/>
    <mergeCell ref="AA8:AA9"/>
    <mergeCell ref="AO8:AO9"/>
    <mergeCell ref="AP8:AQ8"/>
    <mergeCell ref="AR8:AR9"/>
    <mergeCell ref="BF8:BF9"/>
    <mergeCell ref="AU8:AU9"/>
    <mergeCell ref="AV8:AV9"/>
    <mergeCell ref="AI8:AI9"/>
    <mergeCell ref="AJ8:AJ9"/>
    <mergeCell ref="AK8:AK9"/>
    <mergeCell ref="AL8:AM8"/>
    <mergeCell ref="AN8:AN9"/>
    <mergeCell ref="AS8:AS9"/>
    <mergeCell ref="AT8:AT9"/>
    <mergeCell ref="BN8:BN9"/>
    <mergeCell ref="BS8:BT8"/>
    <mergeCell ref="BU8:BV8"/>
    <mergeCell ref="BW8:BX8"/>
    <mergeCell ref="BG8:BG9"/>
    <mergeCell ref="AW8:AX8"/>
    <mergeCell ref="AY8:AY9"/>
    <mergeCell ref="AZ8:AZ9"/>
    <mergeCell ref="BA8:BB8"/>
    <mergeCell ref="BC8:BC9"/>
    <mergeCell ref="BH8:BH9"/>
    <mergeCell ref="BI8:BI9"/>
    <mergeCell ref="BJ8:BJ9"/>
    <mergeCell ref="BK8:BK9"/>
    <mergeCell ref="BL8:BL9"/>
    <mergeCell ref="BM8:BM9"/>
    <mergeCell ref="DA8:DA9"/>
    <mergeCell ref="DB8:DB9"/>
    <mergeCell ref="CO8:CO9"/>
    <mergeCell ref="CP8:CP9"/>
    <mergeCell ref="CV8:CV9"/>
    <mergeCell ref="CW8:CW9"/>
    <mergeCell ref="CQ8:CR8"/>
    <mergeCell ref="CS8:CS9"/>
    <mergeCell ref="CT8:CT9"/>
    <mergeCell ref="CU8:CU9"/>
    <mergeCell ref="BY8:BZ8"/>
    <mergeCell ref="CA8:CA9"/>
    <mergeCell ref="CB8:CB9"/>
    <mergeCell ref="CC8:CD8"/>
    <mergeCell ref="CE8:CE9"/>
    <mergeCell ref="CF8:CF9"/>
    <mergeCell ref="CG8:CG9"/>
    <mergeCell ref="CH8:CH9"/>
    <mergeCell ref="CX8:CY8"/>
    <mergeCell ref="CZ8:CZ9"/>
    <mergeCell ref="CI8:CI9"/>
    <mergeCell ref="CK8:CK9"/>
    <mergeCell ref="CL8:CL9"/>
    <mergeCell ref="CM8:CN8"/>
  </mergeCells>
  <printOptions verticalCentered="1"/>
  <pageMargins left="0" right="0" top="0.15748031496062992" bottom="0" header="0.15748031496062992" footer="0"/>
  <pageSetup fitToHeight="2" horizontalDpi="600" verticalDpi="600" orientation="landscape" paperSize="9" scale="78" r:id="rId1"/>
  <colBreaks count="3" manualBreakCount="3">
    <brk id="25" max="35" man="1"/>
    <brk id="54" max="35" man="1"/>
    <brk id="85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2:BT37"/>
  <sheetViews>
    <sheetView tabSelected="1" view="pageBreakPreview" zoomScale="81" zoomScaleNormal="75" zoomScaleSheetLayoutView="81" zoomScalePageLayoutView="0" workbookViewId="0" topLeftCell="A1">
      <pane xSplit="1" ySplit="9" topLeftCell="AT10" activePane="bottomRight" state="frozen"/>
      <selection pane="topLeft" activeCell="DP10" sqref="DP10"/>
      <selection pane="topRight" activeCell="DP10" sqref="DP10"/>
      <selection pane="bottomLeft" activeCell="DP10" sqref="DP10"/>
      <selection pane="bottomRight" activeCell="BP10" sqref="BP10"/>
    </sheetView>
  </sheetViews>
  <sheetFormatPr defaultColWidth="9.00390625" defaultRowHeight="12.75"/>
  <cols>
    <col min="1" max="1" width="17.375" style="1" customWidth="1"/>
    <col min="2" max="2" width="11.125" style="1" customWidth="1"/>
    <col min="3" max="3" width="9.25390625" style="1" customWidth="1"/>
    <col min="4" max="4" width="8.00390625" style="1" customWidth="1"/>
    <col min="5" max="5" width="9.375" style="1" customWidth="1"/>
    <col min="6" max="6" width="9.625" style="1" customWidth="1"/>
    <col min="7" max="7" width="9.25390625" style="1" customWidth="1"/>
    <col min="8" max="8" width="9.125" style="1" customWidth="1"/>
    <col min="9" max="9" width="8.125" style="1" customWidth="1"/>
    <col min="10" max="10" width="9.75390625" style="1" customWidth="1"/>
    <col min="11" max="11" width="10.125" style="1" customWidth="1"/>
    <col min="12" max="12" width="8.00390625" style="1" customWidth="1"/>
    <col min="13" max="13" width="7.375" style="1" customWidth="1"/>
    <col min="14" max="14" width="9.25390625" style="1" customWidth="1"/>
    <col min="15" max="15" width="8.75390625" style="1" customWidth="1"/>
    <col min="16" max="17" width="7.25390625" style="1" customWidth="1"/>
    <col min="18" max="19" width="8.75390625" style="1" customWidth="1"/>
    <col min="20" max="20" width="7.75390625" style="1" customWidth="1"/>
    <col min="21" max="21" width="8.25390625" style="1" customWidth="1"/>
    <col min="22" max="23" width="9.25390625" style="1" customWidth="1"/>
    <col min="24" max="33" width="8.25390625" style="1" customWidth="1"/>
    <col min="34" max="34" width="9.25390625" style="1" customWidth="1"/>
    <col min="35" max="35" width="8.875" style="1" customWidth="1"/>
    <col min="36" max="41" width="8.25390625" style="1" customWidth="1"/>
    <col min="42" max="43" width="9.25390625" style="1" customWidth="1"/>
    <col min="44" max="45" width="8.25390625" style="1" customWidth="1"/>
    <col min="46" max="46" width="9.00390625" style="1" customWidth="1"/>
    <col min="47" max="47" width="8.875" style="1" customWidth="1"/>
    <col min="48" max="49" width="8.25390625" style="1" customWidth="1"/>
    <col min="50" max="50" width="8.625" style="1" customWidth="1"/>
    <col min="51" max="51" width="8.875" style="1" customWidth="1"/>
    <col min="52" max="68" width="8.25390625" style="1" customWidth="1"/>
    <col min="69" max="16384" width="9.125" style="1" customWidth="1"/>
  </cols>
  <sheetData>
    <row r="1" ht="12.75" hidden="1"/>
    <row r="2" spans="1:72" ht="21.75" customHeight="1">
      <c r="A2" s="3"/>
      <c r="B2" s="183" t="s">
        <v>86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105"/>
      <c r="BR2" s="105"/>
      <c r="BS2" s="105"/>
      <c r="BT2" s="105"/>
    </row>
    <row r="3" spans="1:72" ht="18" customHeight="1">
      <c r="A3" s="10"/>
      <c r="B3" s="184" t="s">
        <v>115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3"/>
      <c r="S3" s="13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06"/>
      <c r="BR3" s="106"/>
      <c r="BS3" s="106"/>
      <c r="BT3" s="106"/>
    </row>
    <row r="4" spans="1:68" ht="11.25" customHeight="1">
      <c r="A4" s="188"/>
      <c r="B4" s="145" t="s">
        <v>1</v>
      </c>
      <c r="C4" s="145"/>
      <c r="D4" s="145"/>
      <c r="E4" s="145"/>
      <c r="F4" s="169" t="s">
        <v>2</v>
      </c>
      <c r="G4" s="170"/>
      <c r="H4" s="170"/>
      <c r="I4" s="171"/>
      <c r="J4" s="169" t="s">
        <v>70</v>
      </c>
      <c r="K4" s="170"/>
      <c r="L4" s="170"/>
      <c r="M4" s="171"/>
      <c r="N4" s="169" t="s">
        <v>80</v>
      </c>
      <c r="O4" s="170"/>
      <c r="P4" s="170"/>
      <c r="Q4" s="171"/>
      <c r="R4" s="169" t="s">
        <v>6</v>
      </c>
      <c r="S4" s="170"/>
      <c r="T4" s="170"/>
      <c r="U4" s="171"/>
      <c r="V4" s="169" t="s">
        <v>87</v>
      </c>
      <c r="W4" s="170"/>
      <c r="X4" s="170"/>
      <c r="Y4" s="171"/>
      <c r="Z4" s="191" t="s">
        <v>88</v>
      </c>
      <c r="AA4" s="192"/>
      <c r="AB4" s="192"/>
      <c r="AC4" s="192"/>
      <c r="AD4" s="192"/>
      <c r="AE4" s="192"/>
      <c r="AF4" s="192"/>
      <c r="AG4" s="193"/>
      <c r="AH4" s="169" t="s">
        <v>81</v>
      </c>
      <c r="AI4" s="170"/>
      <c r="AJ4" s="170"/>
      <c r="AK4" s="171"/>
      <c r="AL4" s="148" t="s">
        <v>82</v>
      </c>
      <c r="AM4" s="148"/>
      <c r="AN4" s="148"/>
      <c r="AO4" s="148"/>
      <c r="AP4" s="170" t="s">
        <v>17</v>
      </c>
      <c r="AQ4" s="170"/>
      <c r="AR4" s="170"/>
      <c r="AS4" s="170"/>
      <c r="AT4" s="169" t="s">
        <v>21</v>
      </c>
      <c r="AU4" s="170"/>
      <c r="AV4" s="170"/>
      <c r="AW4" s="171"/>
      <c r="AX4" s="145" t="s">
        <v>22</v>
      </c>
      <c r="AY4" s="145"/>
      <c r="AZ4" s="145"/>
      <c r="BA4" s="145"/>
      <c r="BB4" s="169" t="s">
        <v>116</v>
      </c>
      <c r="BC4" s="170"/>
      <c r="BD4" s="171"/>
      <c r="BE4" s="145" t="s">
        <v>23</v>
      </c>
      <c r="BF4" s="145"/>
      <c r="BG4" s="145"/>
      <c r="BH4" s="145"/>
      <c r="BI4" s="145"/>
      <c r="BJ4" s="145"/>
      <c r="BK4" s="145"/>
      <c r="BL4" s="145"/>
      <c r="BM4" s="169" t="s">
        <v>84</v>
      </c>
      <c r="BN4" s="170"/>
      <c r="BO4" s="170"/>
      <c r="BP4" s="171"/>
    </row>
    <row r="5" spans="1:68" ht="33" customHeight="1">
      <c r="A5" s="189"/>
      <c r="B5" s="145"/>
      <c r="C5" s="145"/>
      <c r="D5" s="145"/>
      <c r="E5" s="145"/>
      <c r="F5" s="172"/>
      <c r="G5" s="173"/>
      <c r="H5" s="173"/>
      <c r="I5" s="174"/>
      <c r="J5" s="172"/>
      <c r="K5" s="173"/>
      <c r="L5" s="173"/>
      <c r="M5" s="174"/>
      <c r="N5" s="172"/>
      <c r="O5" s="173"/>
      <c r="P5" s="173"/>
      <c r="Q5" s="174"/>
      <c r="R5" s="172"/>
      <c r="S5" s="173"/>
      <c r="T5" s="173"/>
      <c r="U5" s="174"/>
      <c r="V5" s="172"/>
      <c r="W5" s="173"/>
      <c r="X5" s="173"/>
      <c r="Y5" s="174"/>
      <c r="Z5" s="193" t="s">
        <v>89</v>
      </c>
      <c r="AA5" s="145"/>
      <c r="AB5" s="145"/>
      <c r="AC5" s="145"/>
      <c r="AD5" s="169" t="s">
        <v>90</v>
      </c>
      <c r="AE5" s="170"/>
      <c r="AF5" s="170"/>
      <c r="AG5" s="171"/>
      <c r="AH5" s="172"/>
      <c r="AI5" s="173"/>
      <c r="AJ5" s="173"/>
      <c r="AK5" s="174"/>
      <c r="AL5" s="148"/>
      <c r="AM5" s="148"/>
      <c r="AN5" s="148"/>
      <c r="AO5" s="148"/>
      <c r="AP5" s="173"/>
      <c r="AQ5" s="173"/>
      <c r="AR5" s="173"/>
      <c r="AS5" s="173"/>
      <c r="AT5" s="172"/>
      <c r="AU5" s="173"/>
      <c r="AV5" s="173"/>
      <c r="AW5" s="174"/>
      <c r="AX5" s="145"/>
      <c r="AY5" s="145"/>
      <c r="AZ5" s="145"/>
      <c r="BA5" s="145"/>
      <c r="BB5" s="172"/>
      <c r="BC5" s="173"/>
      <c r="BD5" s="174"/>
      <c r="BE5" s="145"/>
      <c r="BF5" s="145"/>
      <c r="BG5" s="145"/>
      <c r="BH5" s="145"/>
      <c r="BI5" s="145"/>
      <c r="BJ5" s="145"/>
      <c r="BK5" s="145"/>
      <c r="BL5" s="145"/>
      <c r="BM5" s="172"/>
      <c r="BN5" s="173"/>
      <c r="BO5" s="173"/>
      <c r="BP5" s="174"/>
    </row>
    <row r="6" spans="1:68" ht="15.75" customHeight="1">
      <c r="A6" s="189"/>
      <c r="B6" s="146"/>
      <c r="C6" s="146"/>
      <c r="D6" s="146"/>
      <c r="E6" s="146"/>
      <c r="F6" s="172"/>
      <c r="G6" s="173"/>
      <c r="H6" s="173"/>
      <c r="I6" s="174"/>
      <c r="J6" s="175"/>
      <c r="K6" s="176"/>
      <c r="L6" s="176"/>
      <c r="M6" s="177"/>
      <c r="N6" s="175"/>
      <c r="O6" s="176"/>
      <c r="P6" s="176"/>
      <c r="Q6" s="177"/>
      <c r="R6" s="175"/>
      <c r="S6" s="176"/>
      <c r="T6" s="176"/>
      <c r="U6" s="177"/>
      <c r="V6" s="175"/>
      <c r="W6" s="176"/>
      <c r="X6" s="176"/>
      <c r="Y6" s="177"/>
      <c r="Z6" s="193"/>
      <c r="AA6" s="145"/>
      <c r="AB6" s="145"/>
      <c r="AC6" s="145"/>
      <c r="AD6" s="175"/>
      <c r="AE6" s="176"/>
      <c r="AF6" s="176"/>
      <c r="AG6" s="177"/>
      <c r="AH6" s="175"/>
      <c r="AI6" s="176"/>
      <c r="AJ6" s="176"/>
      <c r="AK6" s="177"/>
      <c r="AL6" s="148"/>
      <c r="AM6" s="148"/>
      <c r="AN6" s="148"/>
      <c r="AO6" s="148"/>
      <c r="AP6" s="176"/>
      <c r="AQ6" s="176"/>
      <c r="AR6" s="176"/>
      <c r="AS6" s="176"/>
      <c r="AT6" s="175"/>
      <c r="AU6" s="176"/>
      <c r="AV6" s="176"/>
      <c r="AW6" s="177"/>
      <c r="AX6" s="145"/>
      <c r="AY6" s="145"/>
      <c r="AZ6" s="145"/>
      <c r="BA6" s="145"/>
      <c r="BB6" s="175"/>
      <c r="BC6" s="176"/>
      <c r="BD6" s="177"/>
      <c r="BE6" s="194" t="s">
        <v>114</v>
      </c>
      <c r="BF6" s="194"/>
      <c r="BG6" s="194"/>
      <c r="BH6" s="194"/>
      <c r="BI6" s="195" t="s">
        <v>83</v>
      </c>
      <c r="BJ6" s="196"/>
      <c r="BK6" s="196"/>
      <c r="BL6" s="197"/>
      <c r="BM6" s="175"/>
      <c r="BN6" s="176"/>
      <c r="BO6" s="176"/>
      <c r="BP6" s="177"/>
    </row>
    <row r="7" spans="1:68" ht="36" customHeight="1">
      <c r="A7" s="189"/>
      <c r="B7" s="137">
        <v>2017</v>
      </c>
      <c r="C7" s="139">
        <v>2018</v>
      </c>
      <c r="D7" s="138" t="s">
        <v>28</v>
      </c>
      <c r="E7" s="138"/>
      <c r="F7" s="137">
        <v>2017</v>
      </c>
      <c r="G7" s="139">
        <v>2018</v>
      </c>
      <c r="H7" s="138" t="s">
        <v>28</v>
      </c>
      <c r="I7" s="138"/>
      <c r="J7" s="137">
        <v>2017</v>
      </c>
      <c r="K7" s="139">
        <v>2018</v>
      </c>
      <c r="L7" s="178" t="s">
        <v>28</v>
      </c>
      <c r="M7" s="150"/>
      <c r="N7" s="137">
        <v>2017</v>
      </c>
      <c r="O7" s="139">
        <v>2018</v>
      </c>
      <c r="P7" s="178" t="s">
        <v>28</v>
      </c>
      <c r="Q7" s="150"/>
      <c r="R7" s="137">
        <v>2017</v>
      </c>
      <c r="S7" s="139">
        <v>2018</v>
      </c>
      <c r="T7" s="138" t="s">
        <v>28</v>
      </c>
      <c r="U7" s="138"/>
      <c r="V7" s="137">
        <v>2017</v>
      </c>
      <c r="W7" s="139">
        <v>2018</v>
      </c>
      <c r="X7" s="145" t="s">
        <v>28</v>
      </c>
      <c r="Y7" s="145"/>
      <c r="Z7" s="137">
        <v>2017</v>
      </c>
      <c r="AA7" s="139">
        <v>2018</v>
      </c>
      <c r="AB7" s="145" t="s">
        <v>28</v>
      </c>
      <c r="AC7" s="145"/>
      <c r="AD7" s="137">
        <v>2017</v>
      </c>
      <c r="AE7" s="139">
        <v>2018</v>
      </c>
      <c r="AF7" s="145" t="s">
        <v>28</v>
      </c>
      <c r="AG7" s="145"/>
      <c r="AH7" s="137">
        <v>2017</v>
      </c>
      <c r="AI7" s="139">
        <v>2018</v>
      </c>
      <c r="AJ7" s="138" t="s">
        <v>28</v>
      </c>
      <c r="AK7" s="138"/>
      <c r="AL7" s="137">
        <v>2017</v>
      </c>
      <c r="AM7" s="139">
        <v>2018</v>
      </c>
      <c r="AN7" s="138" t="s">
        <v>28</v>
      </c>
      <c r="AO7" s="138"/>
      <c r="AP7" s="149" t="s">
        <v>30</v>
      </c>
      <c r="AQ7" s="150"/>
      <c r="AR7" s="138" t="s">
        <v>28</v>
      </c>
      <c r="AS7" s="138"/>
      <c r="AT7" s="137">
        <v>2017</v>
      </c>
      <c r="AU7" s="139">
        <v>2018</v>
      </c>
      <c r="AV7" s="138" t="s">
        <v>28</v>
      </c>
      <c r="AW7" s="138"/>
      <c r="AX7" s="137">
        <v>2017</v>
      </c>
      <c r="AY7" s="139">
        <v>2018</v>
      </c>
      <c r="AZ7" s="138" t="s">
        <v>28</v>
      </c>
      <c r="BA7" s="138"/>
      <c r="BB7" s="137">
        <v>2017</v>
      </c>
      <c r="BC7" s="139">
        <v>2018</v>
      </c>
      <c r="BD7" s="145" t="s">
        <v>75</v>
      </c>
      <c r="BE7" s="139">
        <v>2017</v>
      </c>
      <c r="BF7" s="198">
        <v>2018</v>
      </c>
      <c r="BG7" s="138" t="s">
        <v>28</v>
      </c>
      <c r="BH7" s="138"/>
      <c r="BI7" s="137">
        <v>2017</v>
      </c>
      <c r="BJ7" s="198">
        <v>2018</v>
      </c>
      <c r="BK7" s="178" t="s">
        <v>28</v>
      </c>
      <c r="BL7" s="150"/>
      <c r="BM7" s="137">
        <v>2017</v>
      </c>
      <c r="BN7" s="139">
        <v>2018</v>
      </c>
      <c r="BO7" s="178" t="s">
        <v>28</v>
      </c>
      <c r="BP7" s="150"/>
    </row>
    <row r="8" spans="1:68" s="21" customFormat="1" ht="20.25" customHeight="1">
      <c r="A8" s="190"/>
      <c r="B8" s="137"/>
      <c r="C8" s="140"/>
      <c r="D8" s="17" t="s">
        <v>33</v>
      </c>
      <c r="E8" s="17" t="s">
        <v>32</v>
      </c>
      <c r="F8" s="137"/>
      <c r="G8" s="140"/>
      <c r="H8" s="17" t="s">
        <v>33</v>
      </c>
      <c r="I8" s="17" t="s">
        <v>32</v>
      </c>
      <c r="J8" s="137"/>
      <c r="K8" s="140"/>
      <c r="L8" s="17" t="s">
        <v>33</v>
      </c>
      <c r="M8" s="17" t="s">
        <v>32</v>
      </c>
      <c r="N8" s="137"/>
      <c r="O8" s="140"/>
      <c r="P8" s="17" t="s">
        <v>33</v>
      </c>
      <c r="Q8" s="17" t="s">
        <v>32</v>
      </c>
      <c r="R8" s="137"/>
      <c r="S8" s="140"/>
      <c r="T8" s="17" t="s">
        <v>33</v>
      </c>
      <c r="U8" s="17" t="s">
        <v>32</v>
      </c>
      <c r="V8" s="137"/>
      <c r="W8" s="140"/>
      <c r="X8" s="133" t="s">
        <v>33</v>
      </c>
      <c r="Y8" s="133" t="s">
        <v>32</v>
      </c>
      <c r="Z8" s="137"/>
      <c r="AA8" s="140"/>
      <c r="AB8" s="133" t="s">
        <v>33</v>
      </c>
      <c r="AC8" s="133" t="s">
        <v>32</v>
      </c>
      <c r="AD8" s="137"/>
      <c r="AE8" s="140"/>
      <c r="AF8" s="133" t="s">
        <v>33</v>
      </c>
      <c r="AG8" s="133" t="s">
        <v>32</v>
      </c>
      <c r="AH8" s="137"/>
      <c r="AI8" s="140"/>
      <c r="AJ8" s="17" t="s">
        <v>33</v>
      </c>
      <c r="AK8" s="17" t="s">
        <v>32</v>
      </c>
      <c r="AL8" s="137"/>
      <c r="AM8" s="140"/>
      <c r="AN8" s="17" t="s">
        <v>33</v>
      </c>
      <c r="AO8" s="17" t="s">
        <v>32</v>
      </c>
      <c r="AP8" s="18">
        <v>2017</v>
      </c>
      <c r="AQ8" s="19">
        <v>2018</v>
      </c>
      <c r="AR8" s="17" t="s">
        <v>33</v>
      </c>
      <c r="AS8" s="17" t="s">
        <v>32</v>
      </c>
      <c r="AT8" s="137"/>
      <c r="AU8" s="140"/>
      <c r="AV8" s="17" t="s">
        <v>33</v>
      </c>
      <c r="AW8" s="17" t="s">
        <v>32</v>
      </c>
      <c r="AX8" s="137"/>
      <c r="AY8" s="140"/>
      <c r="AZ8" s="17" t="s">
        <v>33</v>
      </c>
      <c r="BA8" s="17" t="s">
        <v>32</v>
      </c>
      <c r="BB8" s="137"/>
      <c r="BC8" s="140"/>
      <c r="BD8" s="145"/>
      <c r="BE8" s="140"/>
      <c r="BF8" s="199"/>
      <c r="BG8" s="17" t="s">
        <v>33</v>
      </c>
      <c r="BH8" s="17" t="s">
        <v>32</v>
      </c>
      <c r="BI8" s="137"/>
      <c r="BJ8" s="199"/>
      <c r="BK8" s="20" t="s">
        <v>33</v>
      </c>
      <c r="BL8" s="20" t="s">
        <v>32</v>
      </c>
      <c r="BM8" s="137"/>
      <c r="BN8" s="140"/>
      <c r="BO8" s="20" t="s">
        <v>33</v>
      </c>
      <c r="BP8" s="200" t="s">
        <v>32</v>
      </c>
    </row>
    <row r="9" spans="1:68" ht="12.75" customHeight="1">
      <c r="A9" s="22" t="s">
        <v>34</v>
      </c>
      <c r="B9" s="22">
        <v>1</v>
      </c>
      <c r="C9" s="22">
        <v>2</v>
      </c>
      <c r="D9" s="22">
        <v>3</v>
      </c>
      <c r="E9" s="22">
        <v>4</v>
      </c>
      <c r="F9" s="22">
        <v>5</v>
      </c>
      <c r="G9" s="22">
        <v>6</v>
      </c>
      <c r="H9" s="22">
        <v>7</v>
      </c>
      <c r="I9" s="22">
        <v>8</v>
      </c>
      <c r="J9" s="22">
        <v>9</v>
      </c>
      <c r="K9" s="22">
        <v>10</v>
      </c>
      <c r="L9" s="22">
        <v>11</v>
      </c>
      <c r="M9" s="22">
        <v>12</v>
      </c>
      <c r="N9" s="22">
        <v>13</v>
      </c>
      <c r="O9" s="22">
        <v>14</v>
      </c>
      <c r="P9" s="22">
        <v>15</v>
      </c>
      <c r="Q9" s="22">
        <v>16</v>
      </c>
      <c r="R9" s="22">
        <v>39</v>
      </c>
      <c r="S9" s="22">
        <v>40</v>
      </c>
      <c r="T9" s="22">
        <v>41</v>
      </c>
      <c r="U9" s="22">
        <v>42</v>
      </c>
      <c r="V9" s="22">
        <v>131</v>
      </c>
      <c r="W9" s="22">
        <v>132</v>
      </c>
      <c r="X9" s="22">
        <v>133</v>
      </c>
      <c r="Y9" s="22">
        <v>134</v>
      </c>
      <c r="Z9" s="22">
        <v>135</v>
      </c>
      <c r="AA9" s="22">
        <v>136</v>
      </c>
      <c r="AB9" s="22">
        <v>137</v>
      </c>
      <c r="AC9" s="22">
        <v>138</v>
      </c>
      <c r="AD9" s="22">
        <v>139</v>
      </c>
      <c r="AE9" s="22">
        <v>140</v>
      </c>
      <c r="AF9" s="22">
        <v>141</v>
      </c>
      <c r="AG9" s="22">
        <v>142</v>
      </c>
      <c r="AH9" s="22">
        <v>53</v>
      </c>
      <c r="AI9" s="22">
        <v>54</v>
      </c>
      <c r="AJ9" s="22">
        <v>55</v>
      </c>
      <c r="AK9" s="22">
        <v>56</v>
      </c>
      <c r="AL9" s="22">
        <v>90</v>
      </c>
      <c r="AM9" s="22">
        <v>91</v>
      </c>
      <c r="AN9" s="22">
        <v>92</v>
      </c>
      <c r="AO9" s="22">
        <v>93</v>
      </c>
      <c r="AP9" s="22">
        <v>94</v>
      </c>
      <c r="AQ9" s="22">
        <v>95</v>
      </c>
      <c r="AR9" s="22">
        <v>96</v>
      </c>
      <c r="AS9" s="22">
        <v>97</v>
      </c>
      <c r="AT9" s="22">
        <v>109</v>
      </c>
      <c r="AU9" s="22">
        <v>110</v>
      </c>
      <c r="AV9" s="22">
        <v>111</v>
      </c>
      <c r="AW9" s="22">
        <v>112</v>
      </c>
      <c r="AX9" s="22">
        <v>113</v>
      </c>
      <c r="AY9" s="22">
        <v>114</v>
      </c>
      <c r="AZ9" s="22">
        <v>115</v>
      </c>
      <c r="BA9" s="22">
        <v>116</v>
      </c>
      <c r="BB9" s="22">
        <v>65</v>
      </c>
      <c r="BC9" s="22">
        <v>66</v>
      </c>
      <c r="BD9" s="22">
        <v>67</v>
      </c>
      <c r="BE9" s="22">
        <v>117</v>
      </c>
      <c r="BF9" s="22">
        <v>118</v>
      </c>
      <c r="BG9" s="22">
        <v>119</v>
      </c>
      <c r="BH9" s="22">
        <v>120</v>
      </c>
      <c r="BI9" s="22">
        <v>121</v>
      </c>
      <c r="BJ9" s="22">
        <v>122</v>
      </c>
      <c r="BK9" s="22">
        <v>123</v>
      </c>
      <c r="BL9" s="22">
        <v>124</v>
      </c>
      <c r="BM9" s="22">
        <v>125</v>
      </c>
      <c r="BN9" s="22">
        <v>126</v>
      </c>
      <c r="BO9" s="22"/>
      <c r="BP9" s="22">
        <v>127</v>
      </c>
    </row>
    <row r="10" spans="1:68" s="28" customFormat="1" ht="24.75" customHeight="1">
      <c r="A10" s="132" t="s">
        <v>85</v>
      </c>
      <c r="B10" s="107">
        <v>83342</v>
      </c>
      <c r="C10" s="107">
        <v>80599</v>
      </c>
      <c r="D10" s="108">
        <v>96.70874229080175</v>
      </c>
      <c r="E10" s="109">
        <v>-2743</v>
      </c>
      <c r="F10" s="107">
        <v>52653</v>
      </c>
      <c r="G10" s="107">
        <v>53191</v>
      </c>
      <c r="H10" s="108">
        <v>101.02178413385752</v>
      </c>
      <c r="I10" s="107">
        <v>538</v>
      </c>
      <c r="J10" s="107">
        <v>54209</v>
      </c>
      <c r="K10" s="107">
        <v>56190</v>
      </c>
      <c r="L10" s="108">
        <v>103.65437473482264</v>
      </c>
      <c r="M10" s="107">
        <v>1981</v>
      </c>
      <c r="N10" s="107">
        <v>15460</v>
      </c>
      <c r="O10" s="107">
        <v>17031</v>
      </c>
      <c r="P10" s="108">
        <v>110.16170763260027</v>
      </c>
      <c r="Q10" s="107">
        <v>1571</v>
      </c>
      <c r="R10" s="107">
        <v>12299</v>
      </c>
      <c r="S10" s="107">
        <v>10541</v>
      </c>
      <c r="T10" s="110">
        <v>85.70615497194893</v>
      </c>
      <c r="U10" s="107">
        <v>-1758</v>
      </c>
      <c r="V10" s="109">
        <v>175250</v>
      </c>
      <c r="W10" s="109">
        <v>200038</v>
      </c>
      <c r="X10" s="110">
        <v>114.14436519258201</v>
      </c>
      <c r="Y10" s="109">
        <v>24788</v>
      </c>
      <c r="Z10" s="109">
        <v>80657</v>
      </c>
      <c r="AA10" s="109">
        <v>78768</v>
      </c>
      <c r="AB10" s="110">
        <v>97.65798380797699</v>
      </c>
      <c r="AC10" s="109">
        <v>-1889</v>
      </c>
      <c r="AD10" s="109">
        <v>48969</v>
      </c>
      <c r="AE10" s="109">
        <v>65503</v>
      </c>
      <c r="AF10" s="110">
        <v>133.76421817884784</v>
      </c>
      <c r="AG10" s="109">
        <v>16534</v>
      </c>
      <c r="AH10" s="107">
        <v>13799</v>
      </c>
      <c r="AI10" s="107">
        <v>14112</v>
      </c>
      <c r="AJ10" s="108">
        <v>102.26828031016741</v>
      </c>
      <c r="AK10" s="111">
        <v>313</v>
      </c>
      <c r="AL10" s="114">
        <v>11741</v>
      </c>
      <c r="AM10" s="114">
        <v>12604</v>
      </c>
      <c r="AN10" s="112">
        <v>107.35031087641597</v>
      </c>
      <c r="AO10" s="114">
        <v>863</v>
      </c>
      <c r="AP10" s="115">
        <v>68482</v>
      </c>
      <c r="AQ10" s="115">
        <v>73196</v>
      </c>
      <c r="AR10" s="110">
        <v>106.9</v>
      </c>
      <c r="AS10" s="107">
        <v>4714</v>
      </c>
      <c r="AT10" s="107">
        <v>23843</v>
      </c>
      <c r="AU10" s="107">
        <v>22610</v>
      </c>
      <c r="AV10" s="110">
        <v>94.82867088873044</v>
      </c>
      <c r="AW10" s="107">
        <v>-1233</v>
      </c>
      <c r="AX10" s="107">
        <v>18659</v>
      </c>
      <c r="AY10" s="107">
        <v>17983</v>
      </c>
      <c r="AZ10" s="110">
        <v>96.37708344498634</v>
      </c>
      <c r="BA10" s="107">
        <v>-676</v>
      </c>
      <c r="BB10" s="111">
        <v>2332.52</v>
      </c>
      <c r="BC10" s="111">
        <v>2963.84</v>
      </c>
      <c r="BD10" s="111">
        <v>631.3200000000002</v>
      </c>
      <c r="BE10" s="107">
        <v>5806</v>
      </c>
      <c r="BF10" s="107">
        <v>8012</v>
      </c>
      <c r="BG10" s="110">
        <v>137.99517740268686</v>
      </c>
      <c r="BH10" s="107">
        <v>2206</v>
      </c>
      <c r="BI10" s="107">
        <v>2143</v>
      </c>
      <c r="BJ10" s="107">
        <v>2270</v>
      </c>
      <c r="BK10" s="107">
        <v>105.92627158189454</v>
      </c>
      <c r="BL10" s="107">
        <v>127</v>
      </c>
      <c r="BM10" s="107">
        <v>4394.49</v>
      </c>
      <c r="BN10" s="107">
        <v>5440.84</v>
      </c>
      <c r="BO10" s="108">
        <f>BN10/BM10*100</f>
        <v>123.81049905677337</v>
      </c>
      <c r="BP10" s="107">
        <v>1046.3500000000004</v>
      </c>
    </row>
    <row r="11" spans="1:68" ht="24.75" customHeight="1">
      <c r="A11" s="134" t="s">
        <v>91</v>
      </c>
      <c r="B11" s="116">
        <v>13971</v>
      </c>
      <c r="C11" s="116">
        <v>13865</v>
      </c>
      <c r="D11" s="108">
        <v>99.24128552000573</v>
      </c>
      <c r="E11" s="109">
        <v>-106</v>
      </c>
      <c r="F11" s="116">
        <v>9152</v>
      </c>
      <c r="G11" s="116">
        <v>10151</v>
      </c>
      <c r="H11" s="108">
        <v>110.91564685314685</v>
      </c>
      <c r="I11" s="107">
        <v>999</v>
      </c>
      <c r="J11" s="116">
        <v>11151</v>
      </c>
      <c r="K11" s="116">
        <v>11644</v>
      </c>
      <c r="L11" s="108">
        <v>104.42112814994171</v>
      </c>
      <c r="M11" s="107">
        <v>493</v>
      </c>
      <c r="N11" s="116">
        <v>3224</v>
      </c>
      <c r="O11" s="116">
        <v>3598</v>
      </c>
      <c r="P11" s="108">
        <v>111.60049627791564</v>
      </c>
      <c r="Q11" s="107">
        <v>374</v>
      </c>
      <c r="R11" s="116">
        <v>2102</v>
      </c>
      <c r="S11" s="118">
        <v>2154</v>
      </c>
      <c r="T11" s="110">
        <v>102.47383444338725</v>
      </c>
      <c r="U11" s="107">
        <v>52</v>
      </c>
      <c r="V11" s="118">
        <v>29162</v>
      </c>
      <c r="W11" s="118">
        <v>33025</v>
      </c>
      <c r="X11" s="110">
        <v>113.24669089911528</v>
      </c>
      <c r="Y11" s="128">
        <v>3863</v>
      </c>
      <c r="Z11" s="122">
        <v>13216</v>
      </c>
      <c r="AA11" s="122">
        <v>13524</v>
      </c>
      <c r="AB11" s="202">
        <v>102.33050847457628</v>
      </c>
      <c r="AC11" s="128">
        <v>308</v>
      </c>
      <c r="AD11" s="122">
        <v>9804</v>
      </c>
      <c r="AE11" s="122">
        <v>11108</v>
      </c>
      <c r="AF11" s="202">
        <v>113.30069359445125</v>
      </c>
      <c r="AG11" s="128">
        <v>1304</v>
      </c>
      <c r="AH11" s="116">
        <v>2265</v>
      </c>
      <c r="AI11" s="116">
        <v>2383</v>
      </c>
      <c r="AJ11" s="108">
        <v>105.20971302428256</v>
      </c>
      <c r="AK11" s="107">
        <v>118</v>
      </c>
      <c r="AL11" s="113">
        <v>3187</v>
      </c>
      <c r="AM11" s="119">
        <v>3360</v>
      </c>
      <c r="AN11" s="112">
        <v>105.4283024788202</v>
      </c>
      <c r="AO11" s="114">
        <v>173</v>
      </c>
      <c r="AP11" s="120">
        <v>16597</v>
      </c>
      <c r="AQ11" s="120">
        <v>17314</v>
      </c>
      <c r="AR11" s="110">
        <v>104.3</v>
      </c>
      <c r="AS11" s="107">
        <v>717</v>
      </c>
      <c r="AT11" s="116">
        <v>3805</v>
      </c>
      <c r="AU11" s="116">
        <v>3684</v>
      </c>
      <c r="AV11" s="110">
        <v>96.81997371879106</v>
      </c>
      <c r="AW11" s="107">
        <v>-121</v>
      </c>
      <c r="AX11" s="116">
        <v>3225</v>
      </c>
      <c r="AY11" s="116">
        <v>3128</v>
      </c>
      <c r="AZ11" s="110">
        <v>96.9922480620155</v>
      </c>
      <c r="BA11" s="107">
        <v>-97</v>
      </c>
      <c r="BB11" s="116">
        <v>3209.58</v>
      </c>
      <c r="BC11" s="116">
        <v>3844.15</v>
      </c>
      <c r="BD11" s="107">
        <v>634.5700000000002</v>
      </c>
      <c r="BE11" s="116">
        <v>1421</v>
      </c>
      <c r="BF11" s="116">
        <v>2234</v>
      </c>
      <c r="BG11" s="110">
        <v>157.21323011963406</v>
      </c>
      <c r="BH11" s="121">
        <v>813</v>
      </c>
      <c r="BI11" s="121">
        <v>1020</v>
      </c>
      <c r="BJ11" s="121">
        <v>1098</v>
      </c>
      <c r="BK11" s="107">
        <v>107.6470588235294</v>
      </c>
      <c r="BL11" s="107">
        <v>78</v>
      </c>
      <c r="BM11" s="130">
        <v>4445.35</v>
      </c>
      <c r="BN11" s="130">
        <v>5303.72</v>
      </c>
      <c r="BO11" s="117">
        <f aca="true" t="shared" si="0" ref="BO11:BO37">BN11/BM11*100</f>
        <v>119.30939071164251</v>
      </c>
      <c r="BP11" s="116">
        <v>858.3699999999999</v>
      </c>
    </row>
    <row r="12" spans="1:68" s="15" customFormat="1" ht="24.75" customHeight="1">
      <c r="A12" s="135" t="s">
        <v>78</v>
      </c>
      <c r="B12" s="116">
        <v>9467</v>
      </c>
      <c r="C12" s="116">
        <v>9124</v>
      </c>
      <c r="D12" s="108">
        <v>96.37688813774163</v>
      </c>
      <c r="E12" s="109">
        <v>-343</v>
      </c>
      <c r="F12" s="116">
        <v>5981</v>
      </c>
      <c r="G12" s="116">
        <v>5746</v>
      </c>
      <c r="H12" s="108">
        <v>96.0708911553252</v>
      </c>
      <c r="I12" s="107">
        <v>-235</v>
      </c>
      <c r="J12" s="116">
        <v>4930</v>
      </c>
      <c r="K12" s="116">
        <v>5103</v>
      </c>
      <c r="L12" s="108">
        <v>103.50912778904666</v>
      </c>
      <c r="M12" s="107">
        <v>173</v>
      </c>
      <c r="N12" s="116">
        <v>654</v>
      </c>
      <c r="O12" s="116">
        <v>1316</v>
      </c>
      <c r="P12" s="108">
        <v>201.2232415902141</v>
      </c>
      <c r="Q12" s="107">
        <v>662</v>
      </c>
      <c r="R12" s="116">
        <v>1237</v>
      </c>
      <c r="S12" s="118">
        <v>846</v>
      </c>
      <c r="T12" s="110">
        <v>68.39126919967664</v>
      </c>
      <c r="U12" s="107">
        <v>-391</v>
      </c>
      <c r="V12" s="118">
        <v>20438</v>
      </c>
      <c r="W12" s="118">
        <v>21145</v>
      </c>
      <c r="X12" s="110">
        <v>103.45924258733731</v>
      </c>
      <c r="Y12" s="128">
        <v>707</v>
      </c>
      <c r="Z12" s="122">
        <v>9273</v>
      </c>
      <c r="AA12" s="122">
        <v>8907</v>
      </c>
      <c r="AB12" s="202">
        <v>96.05305726302169</v>
      </c>
      <c r="AC12" s="128">
        <v>-366</v>
      </c>
      <c r="AD12" s="122">
        <v>5840</v>
      </c>
      <c r="AE12" s="122">
        <v>7331</v>
      </c>
      <c r="AF12" s="202">
        <v>125.53082191780823</v>
      </c>
      <c r="AG12" s="128">
        <v>1491</v>
      </c>
      <c r="AH12" s="116">
        <v>924</v>
      </c>
      <c r="AI12" s="116">
        <v>926</v>
      </c>
      <c r="AJ12" s="108">
        <v>100.21645021645023</v>
      </c>
      <c r="AK12" s="107">
        <v>2</v>
      </c>
      <c r="AL12" s="113">
        <v>908</v>
      </c>
      <c r="AM12" s="119">
        <v>999</v>
      </c>
      <c r="AN12" s="112">
        <v>110.02202643171806</v>
      </c>
      <c r="AO12" s="114">
        <v>91</v>
      </c>
      <c r="AP12" s="120">
        <v>5194</v>
      </c>
      <c r="AQ12" s="116">
        <v>5917</v>
      </c>
      <c r="AR12" s="110">
        <v>113.9</v>
      </c>
      <c r="AS12" s="107">
        <v>723</v>
      </c>
      <c r="AT12" s="116">
        <v>3273</v>
      </c>
      <c r="AU12" s="116">
        <v>3098</v>
      </c>
      <c r="AV12" s="110">
        <v>94.65322334249923</v>
      </c>
      <c r="AW12" s="107">
        <v>-175</v>
      </c>
      <c r="AX12" s="116">
        <v>2712</v>
      </c>
      <c r="AY12" s="116">
        <v>2602</v>
      </c>
      <c r="AZ12" s="110">
        <v>95.94395280235987</v>
      </c>
      <c r="BA12" s="107">
        <v>-110</v>
      </c>
      <c r="BB12" s="116">
        <v>2149.8</v>
      </c>
      <c r="BC12" s="116">
        <v>2832.9</v>
      </c>
      <c r="BD12" s="107">
        <v>683.0999999999999</v>
      </c>
      <c r="BE12" s="116">
        <v>423</v>
      </c>
      <c r="BF12" s="116">
        <v>683</v>
      </c>
      <c r="BG12" s="110">
        <v>161.46572104018912</v>
      </c>
      <c r="BH12" s="121">
        <v>260</v>
      </c>
      <c r="BI12" s="121">
        <v>132</v>
      </c>
      <c r="BJ12" s="121">
        <v>68</v>
      </c>
      <c r="BK12" s="107">
        <v>51.515151515151516</v>
      </c>
      <c r="BL12" s="107">
        <v>-64</v>
      </c>
      <c r="BM12" s="130">
        <v>4343.205</v>
      </c>
      <c r="BN12" s="130">
        <v>5884.77</v>
      </c>
      <c r="BO12" s="117">
        <f t="shared" si="0"/>
        <v>135.49371949977035</v>
      </c>
      <c r="BP12" s="116">
        <v>1541.5650000000005</v>
      </c>
    </row>
    <row r="13" spans="1:68" s="15" customFormat="1" ht="24.75" customHeight="1">
      <c r="A13" s="135" t="s">
        <v>79</v>
      </c>
      <c r="B13" s="116">
        <v>13580</v>
      </c>
      <c r="C13" s="116">
        <v>11666</v>
      </c>
      <c r="D13" s="108">
        <v>85.90574374079529</v>
      </c>
      <c r="E13" s="109">
        <v>-1914</v>
      </c>
      <c r="F13" s="116">
        <v>9166</v>
      </c>
      <c r="G13" s="116">
        <v>8149</v>
      </c>
      <c r="H13" s="108">
        <v>88.90464761073532</v>
      </c>
      <c r="I13" s="107">
        <v>-1017</v>
      </c>
      <c r="J13" s="116">
        <v>10355</v>
      </c>
      <c r="K13" s="116">
        <v>9729</v>
      </c>
      <c r="L13" s="108">
        <v>93.95461129888942</v>
      </c>
      <c r="M13" s="107">
        <v>-626</v>
      </c>
      <c r="N13" s="116">
        <v>4746</v>
      </c>
      <c r="O13" s="116">
        <v>4216</v>
      </c>
      <c r="P13" s="108">
        <v>88.83270122208175</v>
      </c>
      <c r="Q13" s="107">
        <v>-530</v>
      </c>
      <c r="R13" s="116">
        <v>1947</v>
      </c>
      <c r="S13" s="118">
        <v>1381</v>
      </c>
      <c r="T13" s="110">
        <v>70.929635336415</v>
      </c>
      <c r="U13" s="107">
        <v>-566</v>
      </c>
      <c r="V13" s="118">
        <v>34894</v>
      </c>
      <c r="W13" s="118">
        <v>39292</v>
      </c>
      <c r="X13" s="110">
        <v>112.60388605490917</v>
      </c>
      <c r="Y13" s="128">
        <v>4398</v>
      </c>
      <c r="Z13" s="122">
        <v>13036</v>
      </c>
      <c r="AA13" s="122">
        <v>11402</v>
      </c>
      <c r="AB13" s="202">
        <v>87.46548020865296</v>
      </c>
      <c r="AC13" s="128">
        <v>-1634</v>
      </c>
      <c r="AD13" s="122">
        <v>8167</v>
      </c>
      <c r="AE13" s="122">
        <v>12889</v>
      </c>
      <c r="AF13" s="202">
        <v>157.81804824292885</v>
      </c>
      <c r="AG13" s="128">
        <v>4722</v>
      </c>
      <c r="AH13" s="116">
        <v>2005</v>
      </c>
      <c r="AI13" s="116">
        <v>1766</v>
      </c>
      <c r="AJ13" s="108">
        <v>88.07980049875312</v>
      </c>
      <c r="AK13" s="107">
        <v>-239</v>
      </c>
      <c r="AL13" s="113">
        <v>2092</v>
      </c>
      <c r="AM13" s="119">
        <v>1983</v>
      </c>
      <c r="AN13" s="112">
        <v>94.78967495219885</v>
      </c>
      <c r="AO13" s="114">
        <v>-109</v>
      </c>
      <c r="AP13" s="120">
        <v>15315</v>
      </c>
      <c r="AQ13" s="116">
        <v>15688</v>
      </c>
      <c r="AR13" s="110">
        <v>102.4</v>
      </c>
      <c r="AS13" s="107">
        <v>373</v>
      </c>
      <c r="AT13" s="116">
        <v>3615</v>
      </c>
      <c r="AU13" s="116">
        <v>2938</v>
      </c>
      <c r="AV13" s="110">
        <v>81.27247579529737</v>
      </c>
      <c r="AW13" s="107">
        <v>-677</v>
      </c>
      <c r="AX13" s="116">
        <v>2858</v>
      </c>
      <c r="AY13" s="116">
        <v>2311</v>
      </c>
      <c r="AZ13" s="110">
        <v>80.86074177746676</v>
      </c>
      <c r="BA13" s="107">
        <v>-547</v>
      </c>
      <c r="BB13" s="116">
        <v>2424.1</v>
      </c>
      <c r="BC13" s="116">
        <v>3139.04</v>
      </c>
      <c r="BD13" s="107">
        <v>714.94</v>
      </c>
      <c r="BE13" s="116">
        <v>2047</v>
      </c>
      <c r="BF13" s="116">
        <v>2584</v>
      </c>
      <c r="BG13" s="110">
        <v>126.23351245725452</v>
      </c>
      <c r="BH13" s="121">
        <v>537</v>
      </c>
      <c r="BI13" s="121">
        <v>188</v>
      </c>
      <c r="BJ13" s="121">
        <v>282</v>
      </c>
      <c r="BK13" s="107">
        <v>150</v>
      </c>
      <c r="BL13" s="107">
        <v>94</v>
      </c>
      <c r="BM13" s="130">
        <v>4586.132500000001</v>
      </c>
      <c r="BN13" s="130">
        <v>5685.37</v>
      </c>
      <c r="BO13" s="117">
        <f t="shared" si="0"/>
        <v>123.9687252821413</v>
      </c>
      <c r="BP13" s="116">
        <v>1099.2374999999993</v>
      </c>
    </row>
    <row r="14" spans="1:68" s="51" customFormat="1" ht="24.75" customHeight="1">
      <c r="A14" s="135" t="s">
        <v>92</v>
      </c>
      <c r="B14" s="116">
        <v>2243</v>
      </c>
      <c r="C14" s="116">
        <v>2008</v>
      </c>
      <c r="D14" s="108">
        <v>89.52296032099866</v>
      </c>
      <c r="E14" s="109">
        <v>-235</v>
      </c>
      <c r="F14" s="116">
        <v>1499</v>
      </c>
      <c r="G14" s="116">
        <v>1364</v>
      </c>
      <c r="H14" s="108">
        <v>90.99399599733155</v>
      </c>
      <c r="I14" s="107">
        <v>-135</v>
      </c>
      <c r="J14" s="116">
        <v>1519</v>
      </c>
      <c r="K14" s="116">
        <v>1653</v>
      </c>
      <c r="L14" s="108">
        <v>108.8215931533904</v>
      </c>
      <c r="M14" s="107">
        <v>134</v>
      </c>
      <c r="N14" s="116">
        <v>644</v>
      </c>
      <c r="O14" s="116">
        <v>763</v>
      </c>
      <c r="P14" s="108">
        <v>118.4782608695652</v>
      </c>
      <c r="Q14" s="107">
        <v>119</v>
      </c>
      <c r="R14" s="116">
        <v>232</v>
      </c>
      <c r="S14" s="118">
        <v>173</v>
      </c>
      <c r="T14" s="110">
        <v>74.56896551724138</v>
      </c>
      <c r="U14" s="107">
        <v>-59</v>
      </c>
      <c r="V14" s="118">
        <v>4177</v>
      </c>
      <c r="W14" s="118">
        <v>5808</v>
      </c>
      <c r="X14" s="110">
        <v>139.04716303567153</v>
      </c>
      <c r="Y14" s="128">
        <v>1631</v>
      </c>
      <c r="Z14" s="122">
        <v>2176</v>
      </c>
      <c r="AA14" s="118">
        <v>1928</v>
      </c>
      <c r="AB14" s="110">
        <v>88.60294117647058</v>
      </c>
      <c r="AC14" s="109">
        <v>-248</v>
      </c>
      <c r="AD14" s="118">
        <v>993</v>
      </c>
      <c r="AE14" s="118">
        <v>2618</v>
      </c>
      <c r="AF14" s="110">
        <v>263.6455186304129</v>
      </c>
      <c r="AG14" s="109">
        <v>1625</v>
      </c>
      <c r="AH14" s="116">
        <v>296</v>
      </c>
      <c r="AI14" s="116">
        <v>296</v>
      </c>
      <c r="AJ14" s="108">
        <v>100</v>
      </c>
      <c r="AK14" s="107">
        <v>0</v>
      </c>
      <c r="AL14" s="113">
        <v>255</v>
      </c>
      <c r="AM14" s="119">
        <v>302</v>
      </c>
      <c r="AN14" s="112">
        <v>118.43137254901961</v>
      </c>
      <c r="AO14" s="114">
        <v>47</v>
      </c>
      <c r="AP14" s="120">
        <v>1623</v>
      </c>
      <c r="AQ14" s="116">
        <v>1828</v>
      </c>
      <c r="AR14" s="110">
        <v>112.6</v>
      </c>
      <c r="AS14" s="107">
        <v>205</v>
      </c>
      <c r="AT14" s="116">
        <v>645</v>
      </c>
      <c r="AU14" s="116">
        <v>505</v>
      </c>
      <c r="AV14" s="110">
        <v>78.29457364341084</v>
      </c>
      <c r="AW14" s="107">
        <v>-140</v>
      </c>
      <c r="AX14" s="116">
        <v>465</v>
      </c>
      <c r="AY14" s="116">
        <v>367</v>
      </c>
      <c r="AZ14" s="110">
        <v>78.92473118279571</v>
      </c>
      <c r="BA14" s="107">
        <v>-98</v>
      </c>
      <c r="BB14" s="116">
        <v>1501.09</v>
      </c>
      <c r="BC14" s="116">
        <v>1919.15</v>
      </c>
      <c r="BD14" s="107">
        <v>418.0600000000002</v>
      </c>
      <c r="BE14" s="116">
        <v>75</v>
      </c>
      <c r="BF14" s="116">
        <v>89</v>
      </c>
      <c r="BG14" s="110">
        <v>118.66666666666667</v>
      </c>
      <c r="BH14" s="121">
        <v>14</v>
      </c>
      <c r="BI14" s="121">
        <v>29</v>
      </c>
      <c r="BJ14" s="121">
        <v>34</v>
      </c>
      <c r="BK14" s="107">
        <v>117.24137931034481</v>
      </c>
      <c r="BL14" s="107">
        <v>5</v>
      </c>
      <c r="BM14" s="130">
        <v>3463.99</v>
      </c>
      <c r="BN14" s="130">
        <v>4392.52</v>
      </c>
      <c r="BO14" s="117">
        <f t="shared" si="0"/>
        <v>126.8052159503925</v>
      </c>
      <c r="BP14" s="116">
        <v>928.5300000000007</v>
      </c>
    </row>
    <row r="15" spans="1:68" s="15" customFormat="1" ht="24.75" customHeight="1">
      <c r="A15" s="135" t="s">
        <v>76</v>
      </c>
      <c r="B15" s="116">
        <v>6897</v>
      </c>
      <c r="C15" s="116">
        <v>6434</v>
      </c>
      <c r="D15" s="108">
        <v>93.2869363491373</v>
      </c>
      <c r="E15" s="109">
        <v>-463</v>
      </c>
      <c r="F15" s="116">
        <v>4509</v>
      </c>
      <c r="G15" s="116">
        <v>4421</v>
      </c>
      <c r="H15" s="108">
        <v>98.04834774894655</v>
      </c>
      <c r="I15" s="107">
        <v>-88</v>
      </c>
      <c r="J15" s="116">
        <v>3835</v>
      </c>
      <c r="K15" s="116">
        <v>4116</v>
      </c>
      <c r="L15" s="108">
        <v>107.32724902216428</v>
      </c>
      <c r="M15" s="107">
        <v>281</v>
      </c>
      <c r="N15" s="116">
        <v>1100</v>
      </c>
      <c r="O15" s="116">
        <v>1244</v>
      </c>
      <c r="P15" s="108">
        <v>113.0909090909091</v>
      </c>
      <c r="Q15" s="107">
        <v>144</v>
      </c>
      <c r="R15" s="116">
        <v>806</v>
      </c>
      <c r="S15" s="118">
        <v>841</v>
      </c>
      <c r="T15" s="110">
        <v>104.34243176178659</v>
      </c>
      <c r="U15" s="107">
        <v>35</v>
      </c>
      <c r="V15" s="118">
        <v>12010</v>
      </c>
      <c r="W15" s="118">
        <v>12863</v>
      </c>
      <c r="X15" s="110">
        <v>107.10241465445462</v>
      </c>
      <c r="Y15" s="128">
        <v>853</v>
      </c>
      <c r="Z15" s="122">
        <v>6645</v>
      </c>
      <c r="AA15" s="122">
        <v>6223</v>
      </c>
      <c r="AB15" s="202">
        <v>93.64936042136945</v>
      </c>
      <c r="AC15" s="128">
        <v>-422</v>
      </c>
      <c r="AD15" s="122">
        <v>3466</v>
      </c>
      <c r="AE15" s="122">
        <v>4043</v>
      </c>
      <c r="AF15" s="202">
        <v>116.64743219849971</v>
      </c>
      <c r="AG15" s="128">
        <v>577</v>
      </c>
      <c r="AH15" s="116">
        <v>595</v>
      </c>
      <c r="AI15" s="116">
        <v>624</v>
      </c>
      <c r="AJ15" s="108">
        <v>104.87394957983194</v>
      </c>
      <c r="AK15" s="107">
        <v>29</v>
      </c>
      <c r="AL15" s="113">
        <v>512</v>
      </c>
      <c r="AM15" s="119">
        <v>586</v>
      </c>
      <c r="AN15" s="112">
        <v>114.453125</v>
      </c>
      <c r="AO15" s="114">
        <v>74</v>
      </c>
      <c r="AP15" s="120">
        <v>4408</v>
      </c>
      <c r="AQ15" s="116">
        <v>4614</v>
      </c>
      <c r="AR15" s="110">
        <v>104.7</v>
      </c>
      <c r="AS15" s="107">
        <v>206</v>
      </c>
      <c r="AT15" s="116">
        <v>1841</v>
      </c>
      <c r="AU15" s="116">
        <v>1667</v>
      </c>
      <c r="AV15" s="110">
        <v>90.54861488321563</v>
      </c>
      <c r="AW15" s="107">
        <v>-174</v>
      </c>
      <c r="AX15" s="116">
        <v>1496</v>
      </c>
      <c r="AY15" s="116">
        <v>1302</v>
      </c>
      <c r="AZ15" s="110">
        <v>87.03208556149733</v>
      </c>
      <c r="BA15" s="107">
        <v>-194</v>
      </c>
      <c r="BB15" s="116">
        <v>2271.02</v>
      </c>
      <c r="BC15" s="116">
        <v>2899.65</v>
      </c>
      <c r="BD15" s="107">
        <v>628.6300000000001</v>
      </c>
      <c r="BE15" s="116">
        <v>251</v>
      </c>
      <c r="BF15" s="116">
        <v>412</v>
      </c>
      <c r="BG15" s="110">
        <v>164.14342629482073</v>
      </c>
      <c r="BH15" s="121">
        <v>161</v>
      </c>
      <c r="BI15" s="121">
        <v>3</v>
      </c>
      <c r="BJ15" s="121">
        <v>20</v>
      </c>
      <c r="BK15" s="107">
        <v>666.6666666666667</v>
      </c>
      <c r="BL15" s="107">
        <v>17</v>
      </c>
      <c r="BM15" s="130">
        <v>4072.78</v>
      </c>
      <c r="BN15" s="130">
        <v>5348.63</v>
      </c>
      <c r="BO15" s="117">
        <f t="shared" si="0"/>
        <v>131.32626854384475</v>
      </c>
      <c r="BP15" s="116">
        <v>1275.85</v>
      </c>
    </row>
    <row r="16" spans="1:68" s="15" customFormat="1" ht="24.75" customHeight="1">
      <c r="A16" s="135" t="s">
        <v>77</v>
      </c>
      <c r="B16" s="116">
        <v>3572</v>
      </c>
      <c r="C16" s="116">
        <v>3699</v>
      </c>
      <c r="D16" s="108">
        <v>103.55543113101903</v>
      </c>
      <c r="E16" s="109">
        <v>127</v>
      </c>
      <c r="F16" s="116">
        <v>2164</v>
      </c>
      <c r="G16" s="116">
        <v>2276</v>
      </c>
      <c r="H16" s="108">
        <v>105.17560073937153</v>
      </c>
      <c r="I16" s="107">
        <v>112</v>
      </c>
      <c r="J16" s="116">
        <v>2061</v>
      </c>
      <c r="K16" s="116">
        <v>2179</v>
      </c>
      <c r="L16" s="108">
        <v>105.7253760310529</v>
      </c>
      <c r="M16" s="107">
        <v>118</v>
      </c>
      <c r="N16" s="116">
        <v>200</v>
      </c>
      <c r="O16" s="116">
        <v>272</v>
      </c>
      <c r="P16" s="108">
        <v>136</v>
      </c>
      <c r="Q16" s="107">
        <v>72</v>
      </c>
      <c r="R16" s="116">
        <v>496</v>
      </c>
      <c r="S16" s="118">
        <v>345</v>
      </c>
      <c r="T16" s="110">
        <v>69.55645161290323</v>
      </c>
      <c r="U16" s="107">
        <v>-151</v>
      </c>
      <c r="V16" s="118">
        <v>5018</v>
      </c>
      <c r="W16" s="118">
        <v>6989</v>
      </c>
      <c r="X16" s="110">
        <v>139.27859705061778</v>
      </c>
      <c r="Y16" s="128">
        <v>1971</v>
      </c>
      <c r="Z16" s="122">
        <v>3423</v>
      </c>
      <c r="AA16" s="122">
        <v>3672</v>
      </c>
      <c r="AB16" s="202">
        <v>107.2743207712533</v>
      </c>
      <c r="AC16" s="128">
        <v>249</v>
      </c>
      <c r="AD16" s="122">
        <v>819</v>
      </c>
      <c r="AE16" s="122">
        <v>2164</v>
      </c>
      <c r="AF16" s="202">
        <v>264.2246642246642</v>
      </c>
      <c r="AG16" s="128">
        <v>1345</v>
      </c>
      <c r="AH16" s="116">
        <v>564</v>
      </c>
      <c r="AI16" s="116">
        <v>585</v>
      </c>
      <c r="AJ16" s="108">
        <v>103.72340425531914</v>
      </c>
      <c r="AK16" s="107">
        <v>21</v>
      </c>
      <c r="AL16" s="113">
        <v>340</v>
      </c>
      <c r="AM16" s="119">
        <v>437</v>
      </c>
      <c r="AN16" s="112">
        <v>128.52941176470588</v>
      </c>
      <c r="AO16" s="114">
        <v>97</v>
      </c>
      <c r="AP16" s="120">
        <v>2170</v>
      </c>
      <c r="AQ16" s="116">
        <v>2419</v>
      </c>
      <c r="AR16" s="110">
        <v>111.5</v>
      </c>
      <c r="AS16" s="107">
        <v>249</v>
      </c>
      <c r="AT16" s="116">
        <v>1063</v>
      </c>
      <c r="AU16" s="116">
        <v>1079</v>
      </c>
      <c r="AV16" s="110">
        <v>101.50517403574788</v>
      </c>
      <c r="AW16" s="107">
        <v>16</v>
      </c>
      <c r="AX16" s="116">
        <v>931</v>
      </c>
      <c r="AY16" s="116">
        <v>925</v>
      </c>
      <c r="AZ16" s="110">
        <v>99.35553168635876</v>
      </c>
      <c r="BA16" s="107">
        <v>-6</v>
      </c>
      <c r="BB16" s="116">
        <v>2368.31</v>
      </c>
      <c r="BC16" s="116">
        <v>3103.97</v>
      </c>
      <c r="BD16" s="107">
        <v>735.6599999999999</v>
      </c>
      <c r="BE16" s="116">
        <v>71</v>
      </c>
      <c r="BF16" s="116">
        <v>136</v>
      </c>
      <c r="BG16" s="110">
        <v>191.54929577464787</v>
      </c>
      <c r="BH16" s="121">
        <v>65</v>
      </c>
      <c r="BI16" s="121">
        <v>17</v>
      </c>
      <c r="BJ16" s="121">
        <v>15</v>
      </c>
      <c r="BK16" s="107">
        <v>88.23529411764706</v>
      </c>
      <c r="BL16" s="107">
        <v>-2</v>
      </c>
      <c r="BM16" s="130">
        <v>4831.47</v>
      </c>
      <c r="BN16" s="130">
        <v>5900.24</v>
      </c>
      <c r="BO16" s="117">
        <f t="shared" si="0"/>
        <v>122.12101078967683</v>
      </c>
      <c r="BP16" s="116">
        <v>1068.7699999999995</v>
      </c>
    </row>
    <row r="17" spans="1:68" s="15" customFormat="1" ht="24.75" customHeight="1">
      <c r="A17" s="135" t="s">
        <v>93</v>
      </c>
      <c r="B17" s="116">
        <v>1831</v>
      </c>
      <c r="C17" s="116">
        <v>1978</v>
      </c>
      <c r="D17" s="108">
        <v>108.02839978154014</v>
      </c>
      <c r="E17" s="109">
        <v>147</v>
      </c>
      <c r="F17" s="116">
        <v>1427</v>
      </c>
      <c r="G17" s="116">
        <v>1527</v>
      </c>
      <c r="H17" s="108">
        <v>107.00770847932726</v>
      </c>
      <c r="I17" s="107">
        <v>100</v>
      </c>
      <c r="J17" s="116">
        <v>1652</v>
      </c>
      <c r="K17" s="116">
        <v>1702</v>
      </c>
      <c r="L17" s="108">
        <v>103.02663438256658</v>
      </c>
      <c r="M17" s="107">
        <v>50</v>
      </c>
      <c r="N17" s="116">
        <v>665</v>
      </c>
      <c r="O17" s="116">
        <v>665</v>
      </c>
      <c r="P17" s="108">
        <v>100</v>
      </c>
      <c r="Q17" s="107">
        <v>0</v>
      </c>
      <c r="R17" s="116">
        <v>249</v>
      </c>
      <c r="S17" s="118">
        <v>249</v>
      </c>
      <c r="T17" s="110">
        <v>100</v>
      </c>
      <c r="U17" s="107">
        <v>0</v>
      </c>
      <c r="V17" s="118">
        <v>4591</v>
      </c>
      <c r="W17" s="118">
        <v>4416</v>
      </c>
      <c r="X17" s="110">
        <v>96.18819429318232</v>
      </c>
      <c r="Y17" s="128">
        <v>-175</v>
      </c>
      <c r="Z17" s="122">
        <v>1823</v>
      </c>
      <c r="AA17" s="122">
        <v>1970</v>
      </c>
      <c r="AB17" s="202">
        <v>108.06363137685136</v>
      </c>
      <c r="AC17" s="128">
        <v>147</v>
      </c>
      <c r="AD17" s="122">
        <v>1097</v>
      </c>
      <c r="AE17" s="122">
        <v>1064</v>
      </c>
      <c r="AF17" s="202">
        <v>96.99179580674567</v>
      </c>
      <c r="AG17" s="128">
        <v>-33</v>
      </c>
      <c r="AH17" s="116">
        <v>418</v>
      </c>
      <c r="AI17" s="116">
        <v>546</v>
      </c>
      <c r="AJ17" s="108">
        <v>130.622009569378</v>
      </c>
      <c r="AK17" s="107">
        <v>128</v>
      </c>
      <c r="AL17" s="113">
        <v>228</v>
      </c>
      <c r="AM17" s="119">
        <v>253</v>
      </c>
      <c r="AN17" s="112">
        <v>110.96491228070175</v>
      </c>
      <c r="AO17" s="114">
        <v>25</v>
      </c>
      <c r="AP17" s="120">
        <v>1751</v>
      </c>
      <c r="AQ17" s="116">
        <v>1751</v>
      </c>
      <c r="AR17" s="110">
        <v>100</v>
      </c>
      <c r="AS17" s="107">
        <v>0</v>
      </c>
      <c r="AT17" s="116">
        <v>435</v>
      </c>
      <c r="AU17" s="116">
        <v>473</v>
      </c>
      <c r="AV17" s="110">
        <v>108.73563218390805</v>
      </c>
      <c r="AW17" s="107">
        <v>38</v>
      </c>
      <c r="AX17" s="116">
        <v>341</v>
      </c>
      <c r="AY17" s="116">
        <v>366</v>
      </c>
      <c r="AZ17" s="110">
        <v>107.33137829912023</v>
      </c>
      <c r="BA17" s="107">
        <v>25</v>
      </c>
      <c r="BB17" s="116">
        <v>2000.61</v>
      </c>
      <c r="BC17" s="116">
        <v>2641.75</v>
      </c>
      <c r="BD17" s="107">
        <v>641.1400000000001</v>
      </c>
      <c r="BE17" s="116">
        <v>158</v>
      </c>
      <c r="BF17" s="116">
        <v>99</v>
      </c>
      <c r="BG17" s="110">
        <v>62.65822784810127</v>
      </c>
      <c r="BH17" s="121">
        <v>-59</v>
      </c>
      <c r="BI17" s="121">
        <v>1</v>
      </c>
      <c r="BJ17" s="121">
        <v>10</v>
      </c>
      <c r="BK17" s="107">
        <v>1000</v>
      </c>
      <c r="BL17" s="107">
        <v>9</v>
      </c>
      <c r="BM17" s="130">
        <v>3881.69</v>
      </c>
      <c r="BN17" s="130">
        <v>4614.58</v>
      </c>
      <c r="BO17" s="117">
        <f t="shared" si="0"/>
        <v>118.88069371845769</v>
      </c>
      <c r="BP17" s="116">
        <v>732.8899999999999</v>
      </c>
    </row>
    <row r="18" spans="1:68" s="15" customFormat="1" ht="24.75" customHeight="1">
      <c r="A18" s="135" t="s">
        <v>94</v>
      </c>
      <c r="B18" s="116">
        <v>5023</v>
      </c>
      <c r="C18" s="116">
        <v>4716</v>
      </c>
      <c r="D18" s="108">
        <v>93.88811467250648</v>
      </c>
      <c r="E18" s="109">
        <v>-307</v>
      </c>
      <c r="F18" s="116">
        <v>3466</v>
      </c>
      <c r="G18" s="116">
        <v>3378</v>
      </c>
      <c r="H18" s="108">
        <v>97.46105020196192</v>
      </c>
      <c r="I18" s="107">
        <v>-88</v>
      </c>
      <c r="J18" s="116">
        <v>3550</v>
      </c>
      <c r="K18" s="116">
        <v>3800</v>
      </c>
      <c r="L18" s="108">
        <v>107.04225352112675</v>
      </c>
      <c r="M18" s="107">
        <v>250</v>
      </c>
      <c r="N18" s="116">
        <v>1133</v>
      </c>
      <c r="O18" s="116">
        <v>1363</v>
      </c>
      <c r="P18" s="108">
        <v>120.30008826125331</v>
      </c>
      <c r="Q18" s="107">
        <v>230</v>
      </c>
      <c r="R18" s="116">
        <v>702</v>
      </c>
      <c r="S18" s="118">
        <v>623</v>
      </c>
      <c r="T18" s="110">
        <v>88.74643874643876</v>
      </c>
      <c r="U18" s="107">
        <v>-79</v>
      </c>
      <c r="V18" s="118">
        <v>8790</v>
      </c>
      <c r="W18" s="118">
        <v>8949</v>
      </c>
      <c r="X18" s="110">
        <v>101.80887372013652</v>
      </c>
      <c r="Y18" s="128">
        <v>159</v>
      </c>
      <c r="Z18" s="122">
        <v>4962</v>
      </c>
      <c r="AA18" s="122">
        <v>4627</v>
      </c>
      <c r="AB18" s="202">
        <v>93.24869004433695</v>
      </c>
      <c r="AC18" s="128">
        <v>-335</v>
      </c>
      <c r="AD18" s="122">
        <v>1205</v>
      </c>
      <c r="AE18" s="122">
        <v>1130</v>
      </c>
      <c r="AF18" s="202">
        <v>93.7759336099585</v>
      </c>
      <c r="AG18" s="128">
        <v>-75</v>
      </c>
      <c r="AH18" s="116">
        <v>1154</v>
      </c>
      <c r="AI18" s="116">
        <v>1237</v>
      </c>
      <c r="AJ18" s="108">
        <v>107.19237435008667</v>
      </c>
      <c r="AK18" s="107">
        <v>83</v>
      </c>
      <c r="AL18" s="113">
        <v>566</v>
      </c>
      <c r="AM18" s="119">
        <v>565</v>
      </c>
      <c r="AN18" s="112">
        <v>99.82332155477032</v>
      </c>
      <c r="AO18" s="114">
        <v>-1</v>
      </c>
      <c r="AP18" s="120">
        <v>5277</v>
      </c>
      <c r="AQ18" s="116">
        <v>5503</v>
      </c>
      <c r="AR18" s="110">
        <v>104.3</v>
      </c>
      <c r="AS18" s="107">
        <v>226</v>
      </c>
      <c r="AT18" s="116">
        <v>1139</v>
      </c>
      <c r="AU18" s="116">
        <v>1046</v>
      </c>
      <c r="AV18" s="110">
        <v>91.83494293239683</v>
      </c>
      <c r="AW18" s="107">
        <v>-93</v>
      </c>
      <c r="AX18" s="116">
        <v>891</v>
      </c>
      <c r="AY18" s="116">
        <v>841</v>
      </c>
      <c r="AZ18" s="110">
        <v>94.38832772166106</v>
      </c>
      <c r="BA18" s="107">
        <v>-50</v>
      </c>
      <c r="BB18" s="116">
        <v>2025.92</v>
      </c>
      <c r="BC18" s="116">
        <v>2977.05</v>
      </c>
      <c r="BD18" s="107">
        <v>951.1300000000001</v>
      </c>
      <c r="BE18" s="116">
        <v>542</v>
      </c>
      <c r="BF18" s="116">
        <v>688</v>
      </c>
      <c r="BG18" s="110">
        <v>126.93726937269372</v>
      </c>
      <c r="BH18" s="121">
        <v>146</v>
      </c>
      <c r="BI18" s="121">
        <v>31</v>
      </c>
      <c r="BJ18" s="121">
        <v>25</v>
      </c>
      <c r="BK18" s="107">
        <v>80.64516129032258</v>
      </c>
      <c r="BL18" s="107">
        <v>-6</v>
      </c>
      <c r="BM18" s="130">
        <v>4175.36</v>
      </c>
      <c r="BN18" s="130">
        <v>5972.42</v>
      </c>
      <c r="BO18" s="117">
        <f t="shared" si="0"/>
        <v>143.0396420907419</v>
      </c>
      <c r="BP18" s="116">
        <v>1797.0600000000004</v>
      </c>
    </row>
    <row r="19" spans="1:68" s="15" customFormat="1" ht="24.75" customHeight="1">
      <c r="A19" s="135" t="s">
        <v>95</v>
      </c>
      <c r="B19" s="116">
        <v>3536</v>
      </c>
      <c r="C19" s="116">
        <v>3325</v>
      </c>
      <c r="D19" s="108">
        <v>94.03280542986425</v>
      </c>
      <c r="E19" s="109">
        <v>-211</v>
      </c>
      <c r="F19" s="116">
        <v>2155</v>
      </c>
      <c r="G19" s="116">
        <v>2054</v>
      </c>
      <c r="H19" s="108">
        <v>95.31322505800463</v>
      </c>
      <c r="I19" s="107">
        <v>-101</v>
      </c>
      <c r="J19" s="116">
        <v>1211</v>
      </c>
      <c r="K19" s="116">
        <v>1281</v>
      </c>
      <c r="L19" s="108">
        <v>105.78034682080926</v>
      </c>
      <c r="M19" s="107">
        <v>70</v>
      </c>
      <c r="N19" s="116">
        <v>256</v>
      </c>
      <c r="O19" s="116">
        <v>315</v>
      </c>
      <c r="P19" s="108">
        <v>123.046875</v>
      </c>
      <c r="Q19" s="107">
        <v>59</v>
      </c>
      <c r="R19" s="116">
        <v>382</v>
      </c>
      <c r="S19" s="118">
        <v>383</v>
      </c>
      <c r="T19" s="110">
        <v>100.26178010471205</v>
      </c>
      <c r="U19" s="107">
        <v>1</v>
      </c>
      <c r="V19" s="118">
        <v>6006</v>
      </c>
      <c r="W19" s="118">
        <v>6505</v>
      </c>
      <c r="X19" s="110">
        <v>108.3083583083583</v>
      </c>
      <c r="Y19" s="128">
        <v>499</v>
      </c>
      <c r="Z19" s="122">
        <v>3467</v>
      </c>
      <c r="AA19" s="122">
        <v>3280</v>
      </c>
      <c r="AB19" s="202">
        <v>94.60628785693683</v>
      </c>
      <c r="AC19" s="128">
        <v>-187</v>
      </c>
      <c r="AD19" s="122">
        <v>1024</v>
      </c>
      <c r="AE19" s="122">
        <v>1423</v>
      </c>
      <c r="AF19" s="202">
        <v>138.96484375</v>
      </c>
      <c r="AG19" s="128">
        <v>399</v>
      </c>
      <c r="AH19" s="116">
        <v>294</v>
      </c>
      <c r="AI19" s="116">
        <v>256</v>
      </c>
      <c r="AJ19" s="108">
        <v>87.07482993197279</v>
      </c>
      <c r="AK19" s="107">
        <v>-38</v>
      </c>
      <c r="AL19" s="113">
        <v>245</v>
      </c>
      <c r="AM19" s="119">
        <v>263</v>
      </c>
      <c r="AN19" s="112">
        <v>107.34693877551021</v>
      </c>
      <c r="AO19" s="114">
        <v>18</v>
      </c>
      <c r="AP19" s="120">
        <v>1305</v>
      </c>
      <c r="AQ19" s="116">
        <v>1438</v>
      </c>
      <c r="AR19" s="110">
        <v>110.2</v>
      </c>
      <c r="AS19" s="107">
        <v>133</v>
      </c>
      <c r="AT19" s="116">
        <v>1301</v>
      </c>
      <c r="AU19" s="116">
        <v>1075</v>
      </c>
      <c r="AV19" s="110">
        <v>82.62874711760185</v>
      </c>
      <c r="AW19" s="107">
        <v>-226</v>
      </c>
      <c r="AX19" s="116">
        <v>654</v>
      </c>
      <c r="AY19" s="116">
        <v>667</v>
      </c>
      <c r="AZ19" s="110">
        <v>101.98776758409787</v>
      </c>
      <c r="BA19" s="107">
        <v>13</v>
      </c>
      <c r="BB19" s="116">
        <v>1871</v>
      </c>
      <c r="BC19" s="116">
        <v>2333.18</v>
      </c>
      <c r="BD19" s="107">
        <v>462.17999999999984</v>
      </c>
      <c r="BE19" s="116">
        <v>79</v>
      </c>
      <c r="BF19" s="116">
        <v>72</v>
      </c>
      <c r="BG19" s="110">
        <v>91.13924050632912</v>
      </c>
      <c r="BH19" s="121">
        <v>-7</v>
      </c>
      <c r="BI19" s="121">
        <v>28</v>
      </c>
      <c r="BJ19" s="121">
        <v>33</v>
      </c>
      <c r="BK19" s="107">
        <v>117.85714285714286</v>
      </c>
      <c r="BL19" s="107">
        <v>5</v>
      </c>
      <c r="BM19" s="130">
        <v>4057.25</v>
      </c>
      <c r="BN19" s="130">
        <v>5464.56</v>
      </c>
      <c r="BO19" s="117">
        <f t="shared" si="0"/>
        <v>134.6863022983548</v>
      </c>
      <c r="BP19" s="116">
        <v>1407.3100000000004</v>
      </c>
    </row>
    <row r="20" spans="1:68" s="15" customFormat="1" ht="24.75" customHeight="1">
      <c r="A20" s="135" t="s">
        <v>96</v>
      </c>
      <c r="B20" s="116">
        <v>1346</v>
      </c>
      <c r="C20" s="116">
        <v>1339</v>
      </c>
      <c r="D20" s="108">
        <v>99.47994056463597</v>
      </c>
      <c r="E20" s="109">
        <v>-7</v>
      </c>
      <c r="F20" s="116">
        <v>860</v>
      </c>
      <c r="G20" s="116">
        <v>915</v>
      </c>
      <c r="H20" s="108">
        <v>106.3953488372093</v>
      </c>
      <c r="I20" s="107">
        <v>55</v>
      </c>
      <c r="J20" s="116">
        <v>835</v>
      </c>
      <c r="K20" s="116">
        <v>846</v>
      </c>
      <c r="L20" s="108">
        <v>101.31736526946106</v>
      </c>
      <c r="M20" s="107">
        <v>11</v>
      </c>
      <c r="N20" s="116">
        <v>167</v>
      </c>
      <c r="O20" s="116">
        <v>173</v>
      </c>
      <c r="P20" s="108">
        <v>103.59281437125749</v>
      </c>
      <c r="Q20" s="107">
        <v>6</v>
      </c>
      <c r="R20" s="116">
        <v>270</v>
      </c>
      <c r="S20" s="118">
        <v>164</v>
      </c>
      <c r="T20" s="110">
        <v>60.74074074074074</v>
      </c>
      <c r="U20" s="107">
        <v>-106</v>
      </c>
      <c r="V20" s="118">
        <v>2991</v>
      </c>
      <c r="W20" s="118">
        <v>3469</v>
      </c>
      <c r="X20" s="110">
        <v>115.98127716482782</v>
      </c>
      <c r="Y20" s="128">
        <v>478</v>
      </c>
      <c r="Z20" s="122">
        <v>1309</v>
      </c>
      <c r="AA20" s="122">
        <v>1305</v>
      </c>
      <c r="AB20" s="202">
        <v>99.69442322383499</v>
      </c>
      <c r="AC20" s="128">
        <v>-4</v>
      </c>
      <c r="AD20" s="122">
        <v>1037</v>
      </c>
      <c r="AE20" s="122">
        <v>1097</v>
      </c>
      <c r="AF20" s="202">
        <v>105.78592092574735</v>
      </c>
      <c r="AG20" s="128">
        <v>60</v>
      </c>
      <c r="AH20" s="116">
        <v>240</v>
      </c>
      <c r="AI20" s="116">
        <v>255</v>
      </c>
      <c r="AJ20" s="108">
        <v>106.25</v>
      </c>
      <c r="AK20" s="107">
        <v>15</v>
      </c>
      <c r="AL20" s="113">
        <v>241</v>
      </c>
      <c r="AM20" s="119">
        <v>264</v>
      </c>
      <c r="AN20" s="112">
        <v>109.5435684647303</v>
      </c>
      <c r="AO20" s="114">
        <v>23</v>
      </c>
      <c r="AP20" s="120">
        <v>771</v>
      </c>
      <c r="AQ20" s="116">
        <v>807</v>
      </c>
      <c r="AR20" s="110">
        <v>104.7</v>
      </c>
      <c r="AS20" s="107">
        <v>36</v>
      </c>
      <c r="AT20" s="116">
        <v>346</v>
      </c>
      <c r="AU20" s="116">
        <v>373</v>
      </c>
      <c r="AV20" s="110">
        <v>107.80346820809248</v>
      </c>
      <c r="AW20" s="107">
        <v>27</v>
      </c>
      <c r="AX20" s="116">
        <v>271</v>
      </c>
      <c r="AY20" s="116">
        <v>306</v>
      </c>
      <c r="AZ20" s="110">
        <v>112.91512915129151</v>
      </c>
      <c r="BA20" s="107">
        <v>35</v>
      </c>
      <c r="BB20" s="116">
        <v>1082</v>
      </c>
      <c r="BC20" s="116">
        <v>2959.88</v>
      </c>
      <c r="BD20" s="107">
        <v>1877.88</v>
      </c>
      <c r="BE20" s="116">
        <v>29</v>
      </c>
      <c r="BF20" s="116">
        <v>25</v>
      </c>
      <c r="BG20" s="110">
        <v>86.20689655172413</v>
      </c>
      <c r="BH20" s="121">
        <v>-4</v>
      </c>
      <c r="BI20" s="121">
        <v>146</v>
      </c>
      <c r="BJ20" s="121">
        <v>123</v>
      </c>
      <c r="BK20" s="107">
        <v>84.24657534246576</v>
      </c>
      <c r="BL20" s="107">
        <v>-23</v>
      </c>
      <c r="BM20" s="130">
        <v>3790.69</v>
      </c>
      <c r="BN20" s="130">
        <v>4227.8</v>
      </c>
      <c r="BO20" s="117">
        <f t="shared" si="0"/>
        <v>111.5311460446515</v>
      </c>
      <c r="BP20" s="116">
        <v>437.1100000000001</v>
      </c>
    </row>
    <row r="21" spans="1:68" s="15" customFormat="1" ht="24.75" customHeight="1">
      <c r="A21" s="135" t="s">
        <v>97</v>
      </c>
      <c r="B21" s="116">
        <v>1081</v>
      </c>
      <c r="C21" s="116">
        <v>961</v>
      </c>
      <c r="D21" s="108">
        <v>88.89916743755781</v>
      </c>
      <c r="E21" s="109">
        <v>-120</v>
      </c>
      <c r="F21" s="116">
        <v>687</v>
      </c>
      <c r="G21" s="116">
        <v>709</v>
      </c>
      <c r="H21" s="108">
        <v>103.20232896652111</v>
      </c>
      <c r="I21" s="107">
        <v>22</v>
      </c>
      <c r="J21" s="116">
        <v>896</v>
      </c>
      <c r="K21" s="116">
        <v>900</v>
      </c>
      <c r="L21" s="108">
        <v>100.44642857142858</v>
      </c>
      <c r="M21" s="107">
        <v>4</v>
      </c>
      <c r="N21" s="116">
        <v>397</v>
      </c>
      <c r="O21" s="116">
        <v>382</v>
      </c>
      <c r="P21" s="108">
        <v>96.22166246851386</v>
      </c>
      <c r="Q21" s="107">
        <v>-15</v>
      </c>
      <c r="R21" s="116">
        <v>144</v>
      </c>
      <c r="S21" s="118">
        <v>101</v>
      </c>
      <c r="T21" s="110">
        <v>70.13888888888889</v>
      </c>
      <c r="U21" s="107">
        <v>-43</v>
      </c>
      <c r="V21" s="118">
        <v>2605</v>
      </c>
      <c r="W21" s="118">
        <v>2587</v>
      </c>
      <c r="X21" s="110">
        <v>99.30902111324377</v>
      </c>
      <c r="Y21" s="128">
        <v>-18</v>
      </c>
      <c r="Z21" s="122">
        <v>1037</v>
      </c>
      <c r="AA21" s="122">
        <v>940</v>
      </c>
      <c r="AB21" s="202">
        <v>90.64609450337512</v>
      </c>
      <c r="AC21" s="128">
        <v>-97</v>
      </c>
      <c r="AD21" s="122">
        <v>1030</v>
      </c>
      <c r="AE21" s="122">
        <v>1120</v>
      </c>
      <c r="AF21" s="202">
        <v>108.7378640776699</v>
      </c>
      <c r="AG21" s="128">
        <v>90</v>
      </c>
      <c r="AH21" s="116">
        <v>146</v>
      </c>
      <c r="AI21" s="116">
        <v>161</v>
      </c>
      <c r="AJ21" s="108">
        <v>110.27397260273972</v>
      </c>
      <c r="AK21" s="107">
        <v>15</v>
      </c>
      <c r="AL21" s="113">
        <v>140</v>
      </c>
      <c r="AM21" s="119">
        <v>142</v>
      </c>
      <c r="AN21" s="112">
        <v>101.42857142857142</v>
      </c>
      <c r="AO21" s="114">
        <v>2</v>
      </c>
      <c r="AP21" s="120">
        <v>1122</v>
      </c>
      <c r="AQ21" s="116">
        <v>1175</v>
      </c>
      <c r="AR21" s="110">
        <v>104.7</v>
      </c>
      <c r="AS21" s="107">
        <v>53</v>
      </c>
      <c r="AT21" s="116">
        <v>267</v>
      </c>
      <c r="AU21" s="116">
        <v>209</v>
      </c>
      <c r="AV21" s="110">
        <v>78.27715355805243</v>
      </c>
      <c r="AW21" s="107">
        <v>-58</v>
      </c>
      <c r="AX21" s="116">
        <v>178</v>
      </c>
      <c r="AY21" s="116">
        <v>133</v>
      </c>
      <c r="AZ21" s="110">
        <v>74.71910112359551</v>
      </c>
      <c r="BA21" s="107">
        <v>-45</v>
      </c>
      <c r="BB21" s="116">
        <v>636</v>
      </c>
      <c r="BC21" s="116">
        <v>2290.15</v>
      </c>
      <c r="BD21" s="107">
        <v>1654.15</v>
      </c>
      <c r="BE21" s="116">
        <v>119</v>
      </c>
      <c r="BF21" s="116">
        <v>84</v>
      </c>
      <c r="BG21" s="110">
        <v>70.58823529411765</v>
      </c>
      <c r="BH21" s="121">
        <v>-35</v>
      </c>
      <c r="BI21" s="121">
        <v>28</v>
      </c>
      <c r="BJ21" s="121">
        <v>21</v>
      </c>
      <c r="BK21" s="107">
        <v>75</v>
      </c>
      <c r="BL21" s="107">
        <v>-7</v>
      </c>
      <c r="BM21" s="130">
        <v>4517.46</v>
      </c>
      <c r="BN21" s="130">
        <v>5339.87</v>
      </c>
      <c r="BO21" s="117">
        <f t="shared" si="0"/>
        <v>118.20514182748711</v>
      </c>
      <c r="BP21" s="116">
        <v>822.4099999999999</v>
      </c>
    </row>
    <row r="22" spans="1:68" s="15" customFormat="1" ht="24.75" customHeight="1">
      <c r="A22" s="135" t="s">
        <v>98</v>
      </c>
      <c r="B22" s="116">
        <v>498</v>
      </c>
      <c r="C22" s="116">
        <v>509</v>
      </c>
      <c r="D22" s="108">
        <v>102.20883534136547</v>
      </c>
      <c r="E22" s="109">
        <v>11</v>
      </c>
      <c r="F22" s="116">
        <v>410</v>
      </c>
      <c r="G22" s="116">
        <v>435</v>
      </c>
      <c r="H22" s="108">
        <v>106.09756097560977</v>
      </c>
      <c r="I22" s="107">
        <v>25</v>
      </c>
      <c r="J22" s="116">
        <v>473</v>
      </c>
      <c r="K22" s="116">
        <v>504</v>
      </c>
      <c r="L22" s="108">
        <v>106.553911205074</v>
      </c>
      <c r="M22" s="107">
        <v>31</v>
      </c>
      <c r="N22" s="116">
        <v>139</v>
      </c>
      <c r="O22" s="116">
        <v>161</v>
      </c>
      <c r="P22" s="108">
        <v>115.8273381294964</v>
      </c>
      <c r="Q22" s="107">
        <v>22</v>
      </c>
      <c r="R22" s="116">
        <v>74</v>
      </c>
      <c r="S22" s="118">
        <v>75</v>
      </c>
      <c r="T22" s="110">
        <v>101.35135135135135</v>
      </c>
      <c r="U22" s="107">
        <v>1</v>
      </c>
      <c r="V22" s="118">
        <v>1243</v>
      </c>
      <c r="W22" s="118">
        <v>1946</v>
      </c>
      <c r="X22" s="110">
        <v>156.55671761866452</v>
      </c>
      <c r="Y22" s="128">
        <v>703</v>
      </c>
      <c r="Z22" s="122">
        <v>490</v>
      </c>
      <c r="AA22" s="122">
        <v>500</v>
      </c>
      <c r="AB22" s="202">
        <v>102.04081632653062</v>
      </c>
      <c r="AC22" s="128">
        <v>10</v>
      </c>
      <c r="AD22" s="122">
        <v>501</v>
      </c>
      <c r="AE22" s="122">
        <v>972</v>
      </c>
      <c r="AF22" s="202">
        <v>194.0119760479042</v>
      </c>
      <c r="AG22" s="128">
        <v>471</v>
      </c>
      <c r="AH22" s="116">
        <v>98</v>
      </c>
      <c r="AI22" s="116">
        <v>98</v>
      </c>
      <c r="AJ22" s="108">
        <v>100</v>
      </c>
      <c r="AK22" s="107">
        <v>0</v>
      </c>
      <c r="AL22" s="113">
        <v>85</v>
      </c>
      <c r="AM22" s="119">
        <v>88</v>
      </c>
      <c r="AN22" s="112">
        <v>103.5294117647059</v>
      </c>
      <c r="AO22" s="114">
        <v>3</v>
      </c>
      <c r="AP22" s="120">
        <v>267</v>
      </c>
      <c r="AQ22" s="116">
        <v>355</v>
      </c>
      <c r="AR22" s="110">
        <v>133</v>
      </c>
      <c r="AS22" s="107">
        <v>88</v>
      </c>
      <c r="AT22" s="116">
        <v>61</v>
      </c>
      <c r="AU22" s="116">
        <v>61</v>
      </c>
      <c r="AV22" s="110">
        <v>100</v>
      </c>
      <c r="AW22" s="107">
        <v>0</v>
      </c>
      <c r="AX22" s="116">
        <v>44</v>
      </c>
      <c r="AY22" s="116">
        <v>55</v>
      </c>
      <c r="AZ22" s="110">
        <v>125</v>
      </c>
      <c r="BA22" s="107">
        <v>11</v>
      </c>
      <c r="BB22" s="116">
        <v>215</v>
      </c>
      <c r="BC22" s="116">
        <v>3127.69</v>
      </c>
      <c r="BD22" s="107">
        <v>2912.69</v>
      </c>
      <c r="BE22" s="116">
        <v>8</v>
      </c>
      <c r="BF22" s="116">
        <v>8</v>
      </c>
      <c r="BG22" s="110">
        <v>100</v>
      </c>
      <c r="BH22" s="121">
        <v>0</v>
      </c>
      <c r="BI22" s="121">
        <v>3</v>
      </c>
      <c r="BJ22" s="121">
        <v>0</v>
      </c>
      <c r="BK22" s="107">
        <v>0</v>
      </c>
      <c r="BL22" s="107">
        <v>-3</v>
      </c>
      <c r="BM22" s="130">
        <v>4069</v>
      </c>
      <c r="BN22" s="130">
        <v>4834.5</v>
      </c>
      <c r="BO22" s="117">
        <f t="shared" si="0"/>
        <v>118.81297616121897</v>
      </c>
      <c r="BP22" s="116">
        <v>765.5</v>
      </c>
    </row>
    <row r="23" spans="1:68" s="15" customFormat="1" ht="24.75" customHeight="1">
      <c r="A23" s="135" t="s">
        <v>99</v>
      </c>
      <c r="B23" s="116">
        <v>640</v>
      </c>
      <c r="C23" s="116">
        <v>655</v>
      </c>
      <c r="D23" s="108">
        <v>102.34375</v>
      </c>
      <c r="E23" s="109">
        <v>15</v>
      </c>
      <c r="F23" s="116">
        <v>518</v>
      </c>
      <c r="G23" s="116">
        <v>519</v>
      </c>
      <c r="H23" s="108">
        <v>100.1930501930502</v>
      </c>
      <c r="I23" s="107">
        <v>1</v>
      </c>
      <c r="J23" s="116">
        <v>520</v>
      </c>
      <c r="K23" s="116">
        <v>545</v>
      </c>
      <c r="L23" s="108">
        <v>104.8076923076923</v>
      </c>
      <c r="M23" s="107">
        <v>25</v>
      </c>
      <c r="N23" s="116">
        <v>149</v>
      </c>
      <c r="O23" s="116">
        <v>155</v>
      </c>
      <c r="P23" s="108">
        <v>104.02684563758389</v>
      </c>
      <c r="Q23" s="107">
        <v>6</v>
      </c>
      <c r="R23" s="116">
        <v>102</v>
      </c>
      <c r="S23" s="118">
        <v>102</v>
      </c>
      <c r="T23" s="110">
        <v>100</v>
      </c>
      <c r="U23" s="107">
        <v>0</v>
      </c>
      <c r="V23" s="118">
        <v>1480</v>
      </c>
      <c r="W23" s="118">
        <v>1715</v>
      </c>
      <c r="X23" s="110">
        <v>115.87837837837837</v>
      </c>
      <c r="Y23" s="128">
        <v>235</v>
      </c>
      <c r="Z23" s="122">
        <v>635</v>
      </c>
      <c r="AA23" s="122">
        <v>644</v>
      </c>
      <c r="AB23" s="202">
        <v>101.41732283464566</v>
      </c>
      <c r="AC23" s="128">
        <v>9</v>
      </c>
      <c r="AD23" s="122">
        <v>596</v>
      </c>
      <c r="AE23" s="122">
        <v>825</v>
      </c>
      <c r="AF23" s="202">
        <v>138.4228187919463</v>
      </c>
      <c r="AG23" s="128">
        <v>229</v>
      </c>
      <c r="AH23" s="116">
        <v>106</v>
      </c>
      <c r="AI23" s="116">
        <v>105</v>
      </c>
      <c r="AJ23" s="108">
        <v>99.05660377358491</v>
      </c>
      <c r="AK23" s="107">
        <v>-1</v>
      </c>
      <c r="AL23" s="113">
        <v>119</v>
      </c>
      <c r="AM23" s="119">
        <v>112</v>
      </c>
      <c r="AN23" s="112">
        <v>94.11764705882352</v>
      </c>
      <c r="AO23" s="114">
        <v>-7</v>
      </c>
      <c r="AP23" s="120">
        <v>347</v>
      </c>
      <c r="AQ23" s="116">
        <v>368</v>
      </c>
      <c r="AR23" s="110">
        <v>106.1</v>
      </c>
      <c r="AS23" s="107">
        <v>21</v>
      </c>
      <c r="AT23" s="116">
        <v>147</v>
      </c>
      <c r="AU23" s="116">
        <v>133</v>
      </c>
      <c r="AV23" s="110">
        <v>90.47619047619048</v>
      </c>
      <c r="AW23" s="107">
        <v>-14</v>
      </c>
      <c r="AX23" s="116">
        <v>108</v>
      </c>
      <c r="AY23" s="116">
        <v>95</v>
      </c>
      <c r="AZ23" s="110">
        <v>87.96296296296296</v>
      </c>
      <c r="BA23" s="107">
        <v>-13</v>
      </c>
      <c r="BB23" s="116">
        <v>354</v>
      </c>
      <c r="BC23" s="116">
        <v>3958.76</v>
      </c>
      <c r="BD23" s="107">
        <v>3604.76</v>
      </c>
      <c r="BE23" s="116">
        <v>44</v>
      </c>
      <c r="BF23" s="116">
        <v>34</v>
      </c>
      <c r="BG23" s="110">
        <v>77.27272727272727</v>
      </c>
      <c r="BH23" s="121">
        <v>-10</v>
      </c>
      <c r="BI23" s="121">
        <v>5</v>
      </c>
      <c r="BJ23" s="121">
        <v>6</v>
      </c>
      <c r="BK23" s="107">
        <v>120</v>
      </c>
      <c r="BL23" s="107">
        <v>1</v>
      </c>
      <c r="BM23" s="130">
        <v>3556.63</v>
      </c>
      <c r="BN23" s="130">
        <v>4076.65</v>
      </c>
      <c r="BO23" s="117">
        <f t="shared" si="0"/>
        <v>114.62114417299523</v>
      </c>
      <c r="BP23" s="116">
        <v>520.02</v>
      </c>
    </row>
    <row r="24" spans="1:68" s="15" customFormat="1" ht="24.75" customHeight="1">
      <c r="A24" s="135" t="s">
        <v>109</v>
      </c>
      <c r="B24" s="116">
        <v>2053</v>
      </c>
      <c r="C24" s="116">
        <v>2001</v>
      </c>
      <c r="D24" s="108">
        <v>97.46712128592304</v>
      </c>
      <c r="E24" s="109">
        <v>-52</v>
      </c>
      <c r="F24" s="116">
        <v>1213</v>
      </c>
      <c r="G24" s="116">
        <v>1311</v>
      </c>
      <c r="H24" s="108">
        <v>108.07914262159935</v>
      </c>
      <c r="I24" s="107">
        <v>98</v>
      </c>
      <c r="J24" s="116">
        <v>1168</v>
      </c>
      <c r="K24" s="116">
        <v>1219</v>
      </c>
      <c r="L24" s="108">
        <v>104.3664383561644</v>
      </c>
      <c r="M24" s="107">
        <v>51</v>
      </c>
      <c r="N24" s="116">
        <v>363</v>
      </c>
      <c r="O24" s="116">
        <v>402</v>
      </c>
      <c r="P24" s="108">
        <v>110.74380165289257</v>
      </c>
      <c r="Q24" s="107">
        <v>39</v>
      </c>
      <c r="R24" s="116">
        <v>295</v>
      </c>
      <c r="S24" s="118">
        <v>297</v>
      </c>
      <c r="T24" s="110">
        <v>100.6779661016949</v>
      </c>
      <c r="U24" s="107">
        <v>2</v>
      </c>
      <c r="V24" s="118">
        <v>3425</v>
      </c>
      <c r="W24" s="118">
        <v>3923</v>
      </c>
      <c r="X24" s="110">
        <v>114.54014598540145</v>
      </c>
      <c r="Y24" s="128">
        <v>498</v>
      </c>
      <c r="Z24" s="122">
        <v>1987</v>
      </c>
      <c r="AA24" s="122">
        <v>1944</v>
      </c>
      <c r="AB24" s="202">
        <v>97.83593356819325</v>
      </c>
      <c r="AC24" s="128">
        <v>-43</v>
      </c>
      <c r="AD24" s="122">
        <v>451</v>
      </c>
      <c r="AE24" s="122">
        <v>889</v>
      </c>
      <c r="AF24" s="202">
        <v>197.11751662971176</v>
      </c>
      <c r="AG24" s="128">
        <v>438</v>
      </c>
      <c r="AH24" s="116">
        <v>537</v>
      </c>
      <c r="AI24" s="116">
        <v>546</v>
      </c>
      <c r="AJ24" s="108">
        <v>101.67597765363128</v>
      </c>
      <c r="AK24" s="107">
        <v>9</v>
      </c>
      <c r="AL24" s="113">
        <v>353</v>
      </c>
      <c r="AM24" s="119">
        <v>369</v>
      </c>
      <c r="AN24" s="112">
        <v>104.53257790368271</v>
      </c>
      <c r="AO24" s="114">
        <v>16</v>
      </c>
      <c r="AP24" s="120">
        <v>1289</v>
      </c>
      <c r="AQ24" s="116">
        <v>1374</v>
      </c>
      <c r="AR24" s="110">
        <v>106.6</v>
      </c>
      <c r="AS24" s="107">
        <v>85</v>
      </c>
      <c r="AT24" s="116">
        <v>615</v>
      </c>
      <c r="AU24" s="116">
        <v>624</v>
      </c>
      <c r="AV24" s="110">
        <v>101.46341463414635</v>
      </c>
      <c r="AW24" s="107">
        <v>9</v>
      </c>
      <c r="AX24" s="116">
        <v>474</v>
      </c>
      <c r="AY24" s="116">
        <v>467</v>
      </c>
      <c r="AZ24" s="110">
        <v>98.52320675105484</v>
      </c>
      <c r="BA24" s="107">
        <v>-7</v>
      </c>
      <c r="BB24" s="116">
        <v>1542</v>
      </c>
      <c r="BC24" s="116">
        <v>2061.15</v>
      </c>
      <c r="BD24" s="107">
        <v>519.1500000000001</v>
      </c>
      <c r="BE24" s="116">
        <v>44</v>
      </c>
      <c r="BF24" s="116">
        <v>56</v>
      </c>
      <c r="BG24" s="110">
        <v>127.27272727272727</v>
      </c>
      <c r="BH24" s="121">
        <v>12</v>
      </c>
      <c r="BI24" s="121">
        <v>42</v>
      </c>
      <c r="BJ24" s="121">
        <v>21</v>
      </c>
      <c r="BK24" s="107">
        <v>50</v>
      </c>
      <c r="BL24" s="107">
        <v>-21</v>
      </c>
      <c r="BM24" s="130">
        <v>3396.7</v>
      </c>
      <c r="BN24" s="130">
        <v>4381.39</v>
      </c>
      <c r="BO24" s="117">
        <f t="shared" si="0"/>
        <v>128.9896075602791</v>
      </c>
      <c r="BP24" s="116">
        <v>984.6900000000005</v>
      </c>
    </row>
    <row r="25" spans="1:68" s="15" customFormat="1" ht="24.75" customHeight="1">
      <c r="A25" s="135" t="s">
        <v>100</v>
      </c>
      <c r="B25" s="116">
        <v>1041</v>
      </c>
      <c r="C25" s="116">
        <v>946</v>
      </c>
      <c r="D25" s="108">
        <v>90.87415946205572</v>
      </c>
      <c r="E25" s="109">
        <v>-95</v>
      </c>
      <c r="F25" s="116">
        <v>499</v>
      </c>
      <c r="G25" s="116">
        <v>476</v>
      </c>
      <c r="H25" s="108">
        <v>95.39078156312625</v>
      </c>
      <c r="I25" s="107">
        <v>-23</v>
      </c>
      <c r="J25" s="116">
        <v>630</v>
      </c>
      <c r="K25" s="116">
        <v>638</v>
      </c>
      <c r="L25" s="108">
        <v>101.26984126984127</v>
      </c>
      <c r="M25" s="107">
        <v>8</v>
      </c>
      <c r="N25" s="116">
        <v>58</v>
      </c>
      <c r="O25" s="116">
        <v>58</v>
      </c>
      <c r="P25" s="108">
        <v>100</v>
      </c>
      <c r="Q25" s="107">
        <v>0</v>
      </c>
      <c r="R25" s="116">
        <v>233</v>
      </c>
      <c r="S25" s="118">
        <v>232</v>
      </c>
      <c r="T25" s="110">
        <v>99.57081545064378</v>
      </c>
      <c r="U25" s="107">
        <v>-1</v>
      </c>
      <c r="V25" s="118">
        <v>3860</v>
      </c>
      <c r="W25" s="118">
        <v>3867</v>
      </c>
      <c r="X25" s="110">
        <v>100.18134715025906</v>
      </c>
      <c r="Y25" s="128">
        <v>7</v>
      </c>
      <c r="Z25" s="122">
        <v>991</v>
      </c>
      <c r="AA25" s="122">
        <v>921</v>
      </c>
      <c r="AB25" s="202">
        <v>92.9364278506559</v>
      </c>
      <c r="AC25" s="128">
        <v>-70</v>
      </c>
      <c r="AD25" s="122">
        <v>1945</v>
      </c>
      <c r="AE25" s="122">
        <v>2237</v>
      </c>
      <c r="AF25" s="202">
        <v>115.01285347043702</v>
      </c>
      <c r="AG25" s="128">
        <v>292</v>
      </c>
      <c r="AH25" s="116">
        <v>275</v>
      </c>
      <c r="AI25" s="116">
        <v>296</v>
      </c>
      <c r="AJ25" s="108">
        <v>107.63636363636364</v>
      </c>
      <c r="AK25" s="107">
        <v>21</v>
      </c>
      <c r="AL25" s="113">
        <v>131</v>
      </c>
      <c r="AM25" s="119">
        <v>153</v>
      </c>
      <c r="AN25" s="112">
        <v>116.79389312977099</v>
      </c>
      <c r="AO25" s="114">
        <v>22</v>
      </c>
      <c r="AP25" s="120">
        <v>622</v>
      </c>
      <c r="AQ25" s="116">
        <v>696</v>
      </c>
      <c r="AR25" s="110">
        <v>111.9</v>
      </c>
      <c r="AS25" s="107">
        <v>74</v>
      </c>
      <c r="AT25" s="116">
        <v>222</v>
      </c>
      <c r="AU25" s="116">
        <v>199</v>
      </c>
      <c r="AV25" s="110">
        <v>89.63963963963964</v>
      </c>
      <c r="AW25" s="107">
        <v>-23</v>
      </c>
      <c r="AX25" s="116">
        <v>164</v>
      </c>
      <c r="AY25" s="116">
        <v>145</v>
      </c>
      <c r="AZ25" s="110">
        <v>88.41463414634147</v>
      </c>
      <c r="BA25" s="107">
        <v>-19</v>
      </c>
      <c r="BB25" s="116">
        <v>863</v>
      </c>
      <c r="BC25" s="116">
        <v>2413.92</v>
      </c>
      <c r="BD25" s="107">
        <v>1550.92</v>
      </c>
      <c r="BE25" s="116">
        <v>12</v>
      </c>
      <c r="BF25" s="116">
        <v>29</v>
      </c>
      <c r="BG25" s="110">
        <v>241.66666666666666</v>
      </c>
      <c r="BH25" s="121">
        <v>17</v>
      </c>
      <c r="BI25" s="121">
        <v>0</v>
      </c>
      <c r="BJ25" s="121">
        <v>17</v>
      </c>
      <c r="BK25" s="107" t="e">
        <v>#DIV/0!</v>
      </c>
      <c r="BL25" s="107">
        <v>17</v>
      </c>
      <c r="BM25" s="130">
        <v>3484.75</v>
      </c>
      <c r="BN25" s="130">
        <v>3893.1</v>
      </c>
      <c r="BO25" s="117">
        <f t="shared" si="0"/>
        <v>111.7182007317598</v>
      </c>
      <c r="BP25" s="116">
        <v>408.3499999999999</v>
      </c>
    </row>
    <row r="26" spans="1:68" s="53" customFormat="1" ht="24.75" customHeight="1">
      <c r="A26" s="135" t="s">
        <v>101</v>
      </c>
      <c r="B26" s="116">
        <v>1526</v>
      </c>
      <c r="C26" s="116">
        <v>1435</v>
      </c>
      <c r="D26" s="108">
        <v>94.03669724770643</v>
      </c>
      <c r="E26" s="109">
        <v>-91</v>
      </c>
      <c r="F26" s="116">
        <v>848</v>
      </c>
      <c r="G26" s="116">
        <v>874</v>
      </c>
      <c r="H26" s="108">
        <v>103.06603773584906</v>
      </c>
      <c r="I26" s="107">
        <v>26</v>
      </c>
      <c r="J26" s="116">
        <v>851</v>
      </c>
      <c r="K26" s="116">
        <v>881</v>
      </c>
      <c r="L26" s="108">
        <v>103.5252643948296</v>
      </c>
      <c r="M26" s="107">
        <v>30</v>
      </c>
      <c r="N26" s="116">
        <v>83</v>
      </c>
      <c r="O26" s="116">
        <v>111</v>
      </c>
      <c r="P26" s="108">
        <v>133.73493975903614</v>
      </c>
      <c r="Q26" s="107">
        <v>28</v>
      </c>
      <c r="R26" s="116">
        <v>313</v>
      </c>
      <c r="S26" s="118">
        <v>170</v>
      </c>
      <c r="T26" s="110">
        <v>54.31309904153354</v>
      </c>
      <c r="U26" s="107">
        <v>-143</v>
      </c>
      <c r="V26" s="118">
        <v>2654</v>
      </c>
      <c r="W26" s="118">
        <v>3475</v>
      </c>
      <c r="X26" s="110">
        <v>130.93443858327055</v>
      </c>
      <c r="Y26" s="128">
        <v>821</v>
      </c>
      <c r="Z26" s="122">
        <v>1444</v>
      </c>
      <c r="AA26" s="118">
        <v>1376</v>
      </c>
      <c r="AB26" s="110">
        <v>95.29085872576178</v>
      </c>
      <c r="AC26" s="109">
        <v>-68</v>
      </c>
      <c r="AD26" s="118">
        <v>440</v>
      </c>
      <c r="AE26" s="118">
        <v>944</v>
      </c>
      <c r="AF26" s="110">
        <v>214.54545454545456</v>
      </c>
      <c r="AG26" s="109">
        <v>504</v>
      </c>
      <c r="AH26" s="116">
        <v>351</v>
      </c>
      <c r="AI26" s="116">
        <v>363</v>
      </c>
      <c r="AJ26" s="108">
        <v>103.41880341880344</v>
      </c>
      <c r="AK26" s="107">
        <v>12</v>
      </c>
      <c r="AL26" s="113">
        <v>263</v>
      </c>
      <c r="AM26" s="119">
        <v>274</v>
      </c>
      <c r="AN26" s="112">
        <v>104.18250950570342</v>
      </c>
      <c r="AO26" s="114">
        <v>11</v>
      </c>
      <c r="AP26" s="120">
        <v>1121</v>
      </c>
      <c r="AQ26" s="116">
        <v>1130</v>
      </c>
      <c r="AR26" s="110">
        <v>100.8</v>
      </c>
      <c r="AS26" s="107">
        <v>9</v>
      </c>
      <c r="AT26" s="116">
        <v>366</v>
      </c>
      <c r="AU26" s="116">
        <v>369</v>
      </c>
      <c r="AV26" s="110">
        <v>100.81967213114753</v>
      </c>
      <c r="AW26" s="107">
        <v>3</v>
      </c>
      <c r="AX26" s="116">
        <v>282</v>
      </c>
      <c r="AY26" s="116">
        <v>294</v>
      </c>
      <c r="AZ26" s="110">
        <v>104.25531914893618</v>
      </c>
      <c r="BA26" s="107">
        <v>12</v>
      </c>
      <c r="BB26" s="116">
        <v>1234</v>
      </c>
      <c r="BC26" s="116">
        <v>2988.67</v>
      </c>
      <c r="BD26" s="107">
        <v>1754.67</v>
      </c>
      <c r="BE26" s="116">
        <v>66</v>
      </c>
      <c r="BF26" s="116">
        <v>74</v>
      </c>
      <c r="BG26" s="110">
        <v>112.12121212121211</v>
      </c>
      <c r="BH26" s="107">
        <v>8</v>
      </c>
      <c r="BI26" s="107">
        <v>21</v>
      </c>
      <c r="BJ26" s="107">
        <v>16</v>
      </c>
      <c r="BK26" s="107">
        <v>76.19047619047619</v>
      </c>
      <c r="BL26" s="107">
        <v>-5</v>
      </c>
      <c r="BM26" s="116">
        <v>4468.18</v>
      </c>
      <c r="BN26" s="116">
        <v>4453.42</v>
      </c>
      <c r="BO26" s="117">
        <f t="shared" si="0"/>
        <v>99.6696641585612</v>
      </c>
      <c r="BP26" s="116">
        <v>-14.760000000000218</v>
      </c>
    </row>
    <row r="27" spans="1:68" s="15" customFormat="1" ht="24.75" customHeight="1">
      <c r="A27" s="135" t="s">
        <v>102</v>
      </c>
      <c r="B27" s="116">
        <v>2305</v>
      </c>
      <c r="C27" s="116">
        <v>3199</v>
      </c>
      <c r="D27" s="108">
        <v>138.78524945770064</v>
      </c>
      <c r="E27" s="109">
        <v>894</v>
      </c>
      <c r="F27" s="116">
        <v>1682</v>
      </c>
      <c r="G27" s="116">
        <v>2276</v>
      </c>
      <c r="H27" s="108">
        <v>135.31510107015458</v>
      </c>
      <c r="I27" s="107">
        <v>594</v>
      </c>
      <c r="J27" s="116">
        <v>1780</v>
      </c>
      <c r="K27" s="116">
        <v>2290</v>
      </c>
      <c r="L27" s="108">
        <v>128.65168539325842</v>
      </c>
      <c r="M27" s="107">
        <v>510</v>
      </c>
      <c r="N27" s="116">
        <v>366</v>
      </c>
      <c r="O27" s="116">
        <v>514</v>
      </c>
      <c r="P27" s="108">
        <v>140.43715846994536</v>
      </c>
      <c r="Q27" s="107">
        <v>148</v>
      </c>
      <c r="R27" s="116">
        <v>302</v>
      </c>
      <c r="S27" s="118">
        <v>370</v>
      </c>
      <c r="T27" s="110">
        <v>122.51655629139073</v>
      </c>
      <c r="U27" s="107">
        <v>68</v>
      </c>
      <c r="V27" s="118">
        <v>3923</v>
      </c>
      <c r="W27" s="118">
        <v>8055</v>
      </c>
      <c r="X27" s="110">
        <v>205.32755544226356</v>
      </c>
      <c r="Y27" s="128">
        <v>4132</v>
      </c>
      <c r="Z27" s="122">
        <v>2277</v>
      </c>
      <c r="AA27" s="122">
        <v>3190</v>
      </c>
      <c r="AB27" s="202">
        <v>140.09661835748793</v>
      </c>
      <c r="AC27" s="128">
        <v>913</v>
      </c>
      <c r="AD27" s="122">
        <v>757</v>
      </c>
      <c r="AE27" s="122">
        <v>2658</v>
      </c>
      <c r="AF27" s="202">
        <v>351.12285336856013</v>
      </c>
      <c r="AG27" s="128">
        <v>1901</v>
      </c>
      <c r="AH27" s="116">
        <v>315</v>
      </c>
      <c r="AI27" s="116">
        <v>403</v>
      </c>
      <c r="AJ27" s="108">
        <v>127.93650793650792</v>
      </c>
      <c r="AK27" s="107">
        <v>88</v>
      </c>
      <c r="AL27" s="113">
        <v>467</v>
      </c>
      <c r="AM27" s="119">
        <v>662</v>
      </c>
      <c r="AN27" s="112">
        <v>141.7558886509636</v>
      </c>
      <c r="AO27" s="114">
        <v>195</v>
      </c>
      <c r="AP27" s="120">
        <v>1778</v>
      </c>
      <c r="AQ27" s="116">
        <v>2462</v>
      </c>
      <c r="AR27" s="110">
        <v>138.5</v>
      </c>
      <c r="AS27" s="107">
        <v>684</v>
      </c>
      <c r="AT27" s="116">
        <v>829</v>
      </c>
      <c r="AU27" s="116">
        <v>1287</v>
      </c>
      <c r="AV27" s="110">
        <v>155.24728588661037</v>
      </c>
      <c r="AW27" s="107">
        <v>458</v>
      </c>
      <c r="AX27" s="116">
        <v>714</v>
      </c>
      <c r="AY27" s="116">
        <v>1151</v>
      </c>
      <c r="AZ27" s="110">
        <v>161.2044817927171</v>
      </c>
      <c r="BA27" s="107">
        <v>437</v>
      </c>
      <c r="BB27" s="116">
        <v>1825</v>
      </c>
      <c r="BC27" s="116">
        <v>3323.06</v>
      </c>
      <c r="BD27" s="107">
        <v>1498.06</v>
      </c>
      <c r="BE27" s="116">
        <v>52</v>
      </c>
      <c r="BF27" s="116">
        <v>175</v>
      </c>
      <c r="BG27" s="110">
        <v>336.53846153846155</v>
      </c>
      <c r="BH27" s="121">
        <v>123</v>
      </c>
      <c r="BI27" s="121">
        <v>16</v>
      </c>
      <c r="BJ27" s="121">
        <v>22</v>
      </c>
      <c r="BK27" s="107">
        <v>137.5</v>
      </c>
      <c r="BL27" s="107">
        <v>6</v>
      </c>
      <c r="BM27" s="130">
        <v>3816.29</v>
      </c>
      <c r="BN27" s="130">
        <v>4880.49</v>
      </c>
      <c r="BO27" s="117">
        <f t="shared" si="0"/>
        <v>127.88572147294886</v>
      </c>
      <c r="BP27" s="116">
        <v>1064.1999999999998</v>
      </c>
    </row>
    <row r="28" spans="1:68" s="55" customFormat="1" ht="24.75" customHeight="1">
      <c r="A28" s="135" t="s">
        <v>110</v>
      </c>
      <c r="B28" s="122">
        <v>2045</v>
      </c>
      <c r="C28" s="122">
        <v>2153</v>
      </c>
      <c r="D28" s="123">
        <v>105.28117359413203</v>
      </c>
      <c r="E28" s="124">
        <v>108</v>
      </c>
      <c r="F28" s="122">
        <v>1060</v>
      </c>
      <c r="G28" s="122">
        <v>1126</v>
      </c>
      <c r="H28" s="123">
        <v>106.22641509433963</v>
      </c>
      <c r="I28" s="125">
        <v>66</v>
      </c>
      <c r="J28" s="122">
        <v>1001</v>
      </c>
      <c r="K28" s="122">
        <v>1005</v>
      </c>
      <c r="L28" s="123">
        <v>100.3996003996004</v>
      </c>
      <c r="M28" s="125">
        <v>4</v>
      </c>
      <c r="N28" s="126">
        <v>249</v>
      </c>
      <c r="O28" s="126">
        <v>266</v>
      </c>
      <c r="P28" s="108">
        <v>106.82730923694778</v>
      </c>
      <c r="Q28" s="107">
        <v>17</v>
      </c>
      <c r="R28" s="122">
        <v>334</v>
      </c>
      <c r="S28" s="122">
        <v>103</v>
      </c>
      <c r="T28" s="127">
        <v>30.83832335329341</v>
      </c>
      <c r="U28" s="125">
        <v>-231</v>
      </c>
      <c r="V28" s="122">
        <v>3295</v>
      </c>
      <c r="W28" s="122">
        <v>4226</v>
      </c>
      <c r="X28" s="110">
        <v>128.25493171471928</v>
      </c>
      <c r="Y28" s="128">
        <v>931</v>
      </c>
      <c r="Z28" s="122">
        <v>2003</v>
      </c>
      <c r="AA28" s="122">
        <v>2129</v>
      </c>
      <c r="AB28" s="202">
        <v>106.29056415376934</v>
      </c>
      <c r="AC28" s="128">
        <v>126</v>
      </c>
      <c r="AD28" s="122">
        <v>761</v>
      </c>
      <c r="AE28" s="122">
        <v>1219</v>
      </c>
      <c r="AF28" s="202">
        <v>160.18396846254927</v>
      </c>
      <c r="AG28" s="128">
        <v>458</v>
      </c>
      <c r="AH28" s="122">
        <v>373</v>
      </c>
      <c r="AI28" s="122">
        <v>380</v>
      </c>
      <c r="AJ28" s="123">
        <v>101.87667560321717</v>
      </c>
      <c r="AK28" s="125">
        <v>7</v>
      </c>
      <c r="AL28" s="122">
        <v>239</v>
      </c>
      <c r="AM28" s="119">
        <v>257</v>
      </c>
      <c r="AN28" s="112">
        <v>107.53138075313808</v>
      </c>
      <c r="AO28" s="114">
        <v>18</v>
      </c>
      <c r="AP28" s="129">
        <v>978</v>
      </c>
      <c r="AQ28" s="122">
        <v>1012</v>
      </c>
      <c r="AR28" s="127">
        <v>103.5</v>
      </c>
      <c r="AS28" s="125">
        <v>34</v>
      </c>
      <c r="AT28" s="122">
        <v>779</v>
      </c>
      <c r="AU28" s="122">
        <v>855</v>
      </c>
      <c r="AV28" s="127">
        <v>109.75609756097562</v>
      </c>
      <c r="AW28" s="125">
        <v>76</v>
      </c>
      <c r="AX28" s="122">
        <v>563</v>
      </c>
      <c r="AY28" s="122">
        <v>617</v>
      </c>
      <c r="AZ28" s="127">
        <v>109.59147424511546</v>
      </c>
      <c r="BA28" s="125">
        <v>54</v>
      </c>
      <c r="BB28" s="126">
        <v>1597</v>
      </c>
      <c r="BC28" s="126">
        <v>1913</v>
      </c>
      <c r="BD28" s="125">
        <v>316</v>
      </c>
      <c r="BE28" s="122">
        <v>34</v>
      </c>
      <c r="BF28" s="116">
        <v>36</v>
      </c>
      <c r="BG28" s="127">
        <v>105.88235294117648</v>
      </c>
      <c r="BH28" s="131">
        <v>2</v>
      </c>
      <c r="BI28" s="131">
        <v>47</v>
      </c>
      <c r="BJ28" s="131">
        <v>4</v>
      </c>
      <c r="BK28" s="107">
        <v>8.51063829787234</v>
      </c>
      <c r="BL28" s="107">
        <v>-43</v>
      </c>
      <c r="BM28" s="201">
        <v>3306.62</v>
      </c>
      <c r="BN28" s="201">
        <v>3956.81</v>
      </c>
      <c r="BO28" s="117">
        <f t="shared" si="0"/>
        <v>119.66328153824752</v>
      </c>
      <c r="BP28" s="116">
        <v>650.19</v>
      </c>
    </row>
    <row r="29" spans="1:68" s="55" customFormat="1" ht="24.75" customHeight="1">
      <c r="A29" s="135" t="s">
        <v>103</v>
      </c>
      <c r="B29" s="122">
        <v>593</v>
      </c>
      <c r="C29" s="122">
        <v>669</v>
      </c>
      <c r="D29" s="123">
        <v>112.81618887015176</v>
      </c>
      <c r="E29" s="124">
        <v>76</v>
      </c>
      <c r="F29" s="122">
        <v>320</v>
      </c>
      <c r="G29" s="122">
        <v>324</v>
      </c>
      <c r="H29" s="123">
        <v>101.25</v>
      </c>
      <c r="I29" s="125">
        <v>4</v>
      </c>
      <c r="J29" s="122">
        <v>383</v>
      </c>
      <c r="K29" s="122">
        <v>400</v>
      </c>
      <c r="L29" s="123">
        <v>104.43864229765015</v>
      </c>
      <c r="M29" s="125">
        <v>17</v>
      </c>
      <c r="N29" s="126">
        <v>126</v>
      </c>
      <c r="O29" s="126">
        <v>117</v>
      </c>
      <c r="P29" s="108">
        <v>92.85714285714286</v>
      </c>
      <c r="Q29" s="107">
        <v>-9</v>
      </c>
      <c r="R29" s="122">
        <v>177</v>
      </c>
      <c r="S29" s="122">
        <v>180</v>
      </c>
      <c r="T29" s="127">
        <v>101.69491525423729</v>
      </c>
      <c r="U29" s="125">
        <v>3</v>
      </c>
      <c r="V29" s="122">
        <v>1829</v>
      </c>
      <c r="W29" s="122">
        <v>2247</v>
      </c>
      <c r="X29" s="110">
        <v>122.8540185893931</v>
      </c>
      <c r="Y29" s="128">
        <v>418</v>
      </c>
      <c r="Z29" s="122">
        <v>588</v>
      </c>
      <c r="AA29" s="122">
        <v>651</v>
      </c>
      <c r="AB29" s="202">
        <v>110.71428571428572</v>
      </c>
      <c r="AC29" s="128">
        <v>63</v>
      </c>
      <c r="AD29" s="122">
        <v>520</v>
      </c>
      <c r="AE29" s="122">
        <v>914</v>
      </c>
      <c r="AF29" s="202">
        <v>175.76923076923077</v>
      </c>
      <c r="AG29" s="128">
        <v>394</v>
      </c>
      <c r="AH29" s="122">
        <v>145</v>
      </c>
      <c r="AI29" s="122">
        <v>152</v>
      </c>
      <c r="AJ29" s="123">
        <v>104.82758620689656</v>
      </c>
      <c r="AK29" s="125">
        <v>7</v>
      </c>
      <c r="AL29" s="122">
        <v>115</v>
      </c>
      <c r="AM29" s="119">
        <v>137</v>
      </c>
      <c r="AN29" s="112">
        <v>119.1304347826087</v>
      </c>
      <c r="AO29" s="114">
        <v>22</v>
      </c>
      <c r="AP29" s="129">
        <v>497</v>
      </c>
      <c r="AQ29" s="122">
        <v>523</v>
      </c>
      <c r="AR29" s="127">
        <v>105.2</v>
      </c>
      <c r="AS29" s="125">
        <v>26</v>
      </c>
      <c r="AT29" s="122">
        <v>169</v>
      </c>
      <c r="AU29" s="122">
        <v>193</v>
      </c>
      <c r="AV29" s="127">
        <v>114.20118343195267</v>
      </c>
      <c r="AW29" s="125">
        <v>24</v>
      </c>
      <c r="AX29" s="122">
        <v>112</v>
      </c>
      <c r="AY29" s="122">
        <v>174</v>
      </c>
      <c r="AZ29" s="127">
        <v>155.35714285714286</v>
      </c>
      <c r="BA29" s="125">
        <v>62</v>
      </c>
      <c r="BB29" s="126">
        <v>493</v>
      </c>
      <c r="BC29" s="126">
        <v>2640.72</v>
      </c>
      <c r="BD29" s="125">
        <v>2147.72</v>
      </c>
      <c r="BE29" s="122">
        <v>44</v>
      </c>
      <c r="BF29" s="116">
        <v>45</v>
      </c>
      <c r="BG29" s="127">
        <v>102.27272727272727</v>
      </c>
      <c r="BH29" s="131">
        <v>1</v>
      </c>
      <c r="BI29" s="131">
        <v>33</v>
      </c>
      <c r="BJ29" s="131">
        <v>15</v>
      </c>
      <c r="BK29" s="107">
        <v>45.45454545454545</v>
      </c>
      <c r="BL29" s="107">
        <v>-18</v>
      </c>
      <c r="BM29" s="201">
        <v>4372.73</v>
      </c>
      <c r="BN29" s="201">
        <v>4698.53</v>
      </c>
      <c r="BO29" s="117">
        <f t="shared" si="0"/>
        <v>107.45072300370705</v>
      </c>
      <c r="BP29" s="116">
        <v>325.8000000000002</v>
      </c>
    </row>
    <row r="30" spans="1:68" s="55" customFormat="1" ht="24.75" customHeight="1">
      <c r="A30" s="135" t="s">
        <v>111</v>
      </c>
      <c r="B30" s="122">
        <v>851</v>
      </c>
      <c r="C30" s="122">
        <v>808</v>
      </c>
      <c r="D30" s="123">
        <v>94.94712103407755</v>
      </c>
      <c r="E30" s="124">
        <v>-43</v>
      </c>
      <c r="F30" s="122">
        <v>423</v>
      </c>
      <c r="G30" s="122">
        <v>411</v>
      </c>
      <c r="H30" s="123">
        <v>97.16312056737588</v>
      </c>
      <c r="I30" s="125">
        <v>-12</v>
      </c>
      <c r="J30" s="122">
        <v>402</v>
      </c>
      <c r="K30" s="122">
        <v>447</v>
      </c>
      <c r="L30" s="123">
        <v>111.19402985074626</v>
      </c>
      <c r="M30" s="125">
        <v>45</v>
      </c>
      <c r="N30" s="126">
        <v>3</v>
      </c>
      <c r="O30" s="126">
        <v>13</v>
      </c>
      <c r="P30" s="108">
        <v>433.3333333333333</v>
      </c>
      <c r="Q30" s="107">
        <v>10</v>
      </c>
      <c r="R30" s="122">
        <v>191</v>
      </c>
      <c r="S30" s="122">
        <v>46</v>
      </c>
      <c r="T30" s="127">
        <v>24.083769633507853</v>
      </c>
      <c r="U30" s="125">
        <v>-145</v>
      </c>
      <c r="V30" s="122">
        <v>1349</v>
      </c>
      <c r="W30" s="122">
        <v>1715</v>
      </c>
      <c r="X30" s="110">
        <v>127.13120830244627</v>
      </c>
      <c r="Y30" s="128">
        <v>366</v>
      </c>
      <c r="Z30" s="122">
        <v>841</v>
      </c>
      <c r="AA30" s="122">
        <v>785</v>
      </c>
      <c r="AB30" s="202">
        <v>93.34126040428062</v>
      </c>
      <c r="AC30" s="128">
        <v>-56</v>
      </c>
      <c r="AD30" s="122">
        <v>323</v>
      </c>
      <c r="AE30" s="122">
        <v>352</v>
      </c>
      <c r="AF30" s="202">
        <v>108.9783281733746</v>
      </c>
      <c r="AG30" s="128">
        <v>29</v>
      </c>
      <c r="AH30" s="122">
        <v>145</v>
      </c>
      <c r="AI30" s="122">
        <v>147</v>
      </c>
      <c r="AJ30" s="123">
        <v>101.37931034482759</v>
      </c>
      <c r="AK30" s="125">
        <v>2</v>
      </c>
      <c r="AL30" s="122">
        <v>82</v>
      </c>
      <c r="AM30" s="119">
        <v>102</v>
      </c>
      <c r="AN30" s="112">
        <v>124.39024390243902</v>
      </c>
      <c r="AO30" s="114">
        <v>20</v>
      </c>
      <c r="AP30" s="129">
        <v>425</v>
      </c>
      <c r="AQ30" s="122">
        <v>434</v>
      </c>
      <c r="AR30" s="127">
        <v>102.1</v>
      </c>
      <c r="AS30" s="125">
        <v>9</v>
      </c>
      <c r="AT30" s="122">
        <v>233</v>
      </c>
      <c r="AU30" s="122">
        <v>142</v>
      </c>
      <c r="AV30" s="127">
        <v>60.94420600858369</v>
      </c>
      <c r="AW30" s="125">
        <v>-91</v>
      </c>
      <c r="AX30" s="122">
        <v>176</v>
      </c>
      <c r="AY30" s="122">
        <v>113</v>
      </c>
      <c r="AZ30" s="127">
        <v>64.20454545454545</v>
      </c>
      <c r="BA30" s="125">
        <v>-63</v>
      </c>
      <c r="BB30" s="126">
        <v>757</v>
      </c>
      <c r="BC30" s="126">
        <v>2637.8</v>
      </c>
      <c r="BD30" s="125">
        <v>1880.8000000000002</v>
      </c>
      <c r="BE30" s="122">
        <v>3</v>
      </c>
      <c r="BF30" s="116">
        <v>6</v>
      </c>
      <c r="BG30" s="127">
        <v>200</v>
      </c>
      <c r="BH30" s="131">
        <v>3</v>
      </c>
      <c r="BI30" s="131">
        <v>0</v>
      </c>
      <c r="BJ30" s="131">
        <v>3</v>
      </c>
      <c r="BK30" s="107" t="e">
        <v>#DIV/0!</v>
      </c>
      <c r="BL30" s="107">
        <v>3</v>
      </c>
      <c r="BM30" s="201">
        <v>3200</v>
      </c>
      <c r="BN30" s="201">
        <v>4077.17</v>
      </c>
      <c r="BO30" s="117">
        <f t="shared" si="0"/>
        <v>127.4115625</v>
      </c>
      <c r="BP30" s="116">
        <v>877.1700000000001</v>
      </c>
    </row>
    <row r="31" spans="1:68" s="55" customFormat="1" ht="24.75" customHeight="1">
      <c r="A31" s="135" t="s">
        <v>112</v>
      </c>
      <c r="B31" s="122">
        <v>871</v>
      </c>
      <c r="C31" s="122">
        <v>881</v>
      </c>
      <c r="D31" s="123">
        <v>101.14810562571756</v>
      </c>
      <c r="E31" s="124">
        <v>10</v>
      </c>
      <c r="F31" s="122">
        <v>495</v>
      </c>
      <c r="G31" s="122">
        <v>500</v>
      </c>
      <c r="H31" s="123">
        <v>101.01010101010101</v>
      </c>
      <c r="I31" s="125">
        <v>5</v>
      </c>
      <c r="J31" s="122">
        <v>672</v>
      </c>
      <c r="K31" s="122">
        <v>696</v>
      </c>
      <c r="L31" s="123">
        <v>103.57142857142858</v>
      </c>
      <c r="M31" s="125">
        <v>24</v>
      </c>
      <c r="N31" s="126">
        <v>164</v>
      </c>
      <c r="O31" s="126">
        <v>175</v>
      </c>
      <c r="P31" s="108">
        <v>106.70731707317074</v>
      </c>
      <c r="Q31" s="107">
        <v>11</v>
      </c>
      <c r="R31" s="122">
        <v>222</v>
      </c>
      <c r="S31" s="122">
        <v>225</v>
      </c>
      <c r="T31" s="127">
        <v>101.35135135135135</v>
      </c>
      <c r="U31" s="125">
        <v>3</v>
      </c>
      <c r="V31" s="122">
        <v>1667</v>
      </c>
      <c r="W31" s="122">
        <v>1712</v>
      </c>
      <c r="X31" s="110">
        <v>102.69946010797841</v>
      </c>
      <c r="Y31" s="128">
        <v>45</v>
      </c>
      <c r="Z31" s="122">
        <v>854</v>
      </c>
      <c r="AA31" s="122">
        <v>849</v>
      </c>
      <c r="AB31" s="202">
        <v>99.41451990632318</v>
      </c>
      <c r="AC31" s="128">
        <v>-5</v>
      </c>
      <c r="AD31" s="122">
        <v>466</v>
      </c>
      <c r="AE31" s="122">
        <v>511</v>
      </c>
      <c r="AF31" s="202">
        <v>109.65665236051503</v>
      </c>
      <c r="AG31" s="128">
        <v>45</v>
      </c>
      <c r="AH31" s="122">
        <v>297</v>
      </c>
      <c r="AI31" s="122">
        <v>299</v>
      </c>
      <c r="AJ31" s="123">
        <v>100.67340067340066</v>
      </c>
      <c r="AK31" s="125">
        <v>2</v>
      </c>
      <c r="AL31" s="122">
        <v>150</v>
      </c>
      <c r="AM31" s="119">
        <v>159</v>
      </c>
      <c r="AN31" s="112">
        <v>106</v>
      </c>
      <c r="AO31" s="114">
        <v>9</v>
      </c>
      <c r="AP31" s="129">
        <v>566</v>
      </c>
      <c r="AQ31" s="122">
        <v>635</v>
      </c>
      <c r="AR31" s="127">
        <v>112.2</v>
      </c>
      <c r="AS31" s="125">
        <v>69</v>
      </c>
      <c r="AT31" s="122">
        <v>216</v>
      </c>
      <c r="AU31" s="122">
        <v>246</v>
      </c>
      <c r="AV31" s="127">
        <v>113.88888888888889</v>
      </c>
      <c r="AW31" s="125">
        <v>30</v>
      </c>
      <c r="AX31" s="122">
        <v>177</v>
      </c>
      <c r="AY31" s="122">
        <v>193</v>
      </c>
      <c r="AZ31" s="127">
        <v>109.03954802259888</v>
      </c>
      <c r="BA31" s="125">
        <v>16</v>
      </c>
      <c r="BB31" s="126">
        <v>698</v>
      </c>
      <c r="BC31" s="126">
        <v>2556.84</v>
      </c>
      <c r="BD31" s="125">
        <v>1858.8400000000001</v>
      </c>
      <c r="BE31" s="122">
        <v>18</v>
      </c>
      <c r="BF31" s="116">
        <v>55</v>
      </c>
      <c r="BG31" s="127">
        <v>305.55555555555554</v>
      </c>
      <c r="BH31" s="131">
        <v>37</v>
      </c>
      <c r="BI31" s="131">
        <v>27</v>
      </c>
      <c r="BJ31" s="131">
        <v>13</v>
      </c>
      <c r="BK31" s="107">
        <v>48.148148148148145</v>
      </c>
      <c r="BL31" s="107">
        <v>-14</v>
      </c>
      <c r="BM31" s="201">
        <v>3288.14</v>
      </c>
      <c r="BN31" s="201">
        <v>3671.55</v>
      </c>
      <c r="BO31" s="117">
        <f t="shared" si="0"/>
        <v>111.66039158916593</v>
      </c>
      <c r="BP31" s="116">
        <v>383.4100000000003</v>
      </c>
    </row>
    <row r="32" spans="1:68" s="55" customFormat="1" ht="24.75" customHeight="1">
      <c r="A32" s="135" t="s">
        <v>104</v>
      </c>
      <c r="B32" s="122">
        <v>2636</v>
      </c>
      <c r="C32" s="122">
        <v>2575</v>
      </c>
      <c r="D32" s="123">
        <v>97.68588770864946</v>
      </c>
      <c r="E32" s="124">
        <v>-61</v>
      </c>
      <c r="F32" s="122">
        <v>1151</v>
      </c>
      <c r="G32" s="122">
        <v>1134</v>
      </c>
      <c r="H32" s="123">
        <v>98.52302345786272</v>
      </c>
      <c r="I32" s="125">
        <v>-17</v>
      </c>
      <c r="J32" s="122">
        <v>1015</v>
      </c>
      <c r="K32" s="122">
        <v>1071</v>
      </c>
      <c r="L32" s="123">
        <v>105.51724137931035</v>
      </c>
      <c r="M32" s="125">
        <v>56</v>
      </c>
      <c r="N32" s="126">
        <v>60</v>
      </c>
      <c r="O32" s="126">
        <v>107</v>
      </c>
      <c r="P32" s="108">
        <v>178.33333333333334</v>
      </c>
      <c r="Q32" s="107">
        <v>47</v>
      </c>
      <c r="R32" s="122">
        <v>404</v>
      </c>
      <c r="S32" s="122">
        <v>405</v>
      </c>
      <c r="T32" s="127">
        <v>100.24752475247524</v>
      </c>
      <c r="U32" s="125">
        <v>1</v>
      </c>
      <c r="V32" s="122">
        <v>7740</v>
      </c>
      <c r="W32" s="122">
        <v>5968</v>
      </c>
      <c r="X32" s="110">
        <v>77.10594315245478</v>
      </c>
      <c r="Y32" s="128">
        <v>-1772</v>
      </c>
      <c r="Z32" s="122">
        <v>2580</v>
      </c>
      <c r="AA32" s="122">
        <v>2500</v>
      </c>
      <c r="AB32" s="202">
        <v>96.89922480620154</v>
      </c>
      <c r="AC32" s="128">
        <v>-80</v>
      </c>
      <c r="AD32" s="122">
        <v>3987</v>
      </c>
      <c r="AE32" s="122">
        <v>2648</v>
      </c>
      <c r="AF32" s="202">
        <v>66.41585151743166</v>
      </c>
      <c r="AG32" s="128">
        <v>-1339</v>
      </c>
      <c r="AH32" s="122">
        <v>504</v>
      </c>
      <c r="AI32" s="122">
        <v>504</v>
      </c>
      <c r="AJ32" s="123">
        <v>100</v>
      </c>
      <c r="AK32" s="125">
        <v>0</v>
      </c>
      <c r="AL32" s="122">
        <v>150</v>
      </c>
      <c r="AM32" s="119">
        <v>181</v>
      </c>
      <c r="AN32" s="112">
        <v>120.66666666666667</v>
      </c>
      <c r="AO32" s="114">
        <v>31</v>
      </c>
      <c r="AP32" s="129">
        <v>1038</v>
      </c>
      <c r="AQ32" s="122">
        <v>1117</v>
      </c>
      <c r="AR32" s="127">
        <v>107.6</v>
      </c>
      <c r="AS32" s="125">
        <v>79</v>
      </c>
      <c r="AT32" s="122">
        <v>1020</v>
      </c>
      <c r="AU32" s="122">
        <v>864</v>
      </c>
      <c r="AV32" s="127">
        <v>84.70588235294117</v>
      </c>
      <c r="AW32" s="125">
        <v>-156</v>
      </c>
      <c r="AX32" s="122">
        <v>717</v>
      </c>
      <c r="AY32" s="122">
        <v>576</v>
      </c>
      <c r="AZ32" s="127">
        <v>80.3347280334728</v>
      </c>
      <c r="BA32" s="125">
        <v>-141</v>
      </c>
      <c r="BB32" s="126">
        <v>2192</v>
      </c>
      <c r="BC32" s="126">
        <v>2183.18</v>
      </c>
      <c r="BD32" s="125">
        <v>-8.820000000000164</v>
      </c>
      <c r="BE32" s="122">
        <v>33</v>
      </c>
      <c r="BF32" s="116">
        <v>34</v>
      </c>
      <c r="BG32" s="127">
        <v>103.03030303030303</v>
      </c>
      <c r="BH32" s="131">
        <v>1</v>
      </c>
      <c r="BI32" s="131">
        <v>40</v>
      </c>
      <c r="BJ32" s="131">
        <v>6</v>
      </c>
      <c r="BK32" s="107">
        <v>15</v>
      </c>
      <c r="BL32" s="107">
        <v>-34</v>
      </c>
      <c r="BM32" s="201">
        <v>3518.91</v>
      </c>
      <c r="BN32" s="201">
        <v>4153.29</v>
      </c>
      <c r="BO32" s="117">
        <f t="shared" si="0"/>
        <v>118.02774154496704</v>
      </c>
      <c r="BP32" s="116">
        <v>634.3800000000001</v>
      </c>
    </row>
    <row r="33" spans="1:68" s="55" customFormat="1" ht="24.75" customHeight="1">
      <c r="A33" s="135" t="s">
        <v>105</v>
      </c>
      <c r="B33" s="122">
        <v>1566</v>
      </c>
      <c r="C33" s="122">
        <v>1282</v>
      </c>
      <c r="D33" s="123">
        <v>81.8646232439336</v>
      </c>
      <c r="E33" s="124">
        <v>-284</v>
      </c>
      <c r="F33" s="122">
        <v>867</v>
      </c>
      <c r="G33" s="122">
        <v>757</v>
      </c>
      <c r="H33" s="123">
        <v>87.3125720876586</v>
      </c>
      <c r="I33" s="125">
        <v>-110</v>
      </c>
      <c r="J33" s="122">
        <v>1176</v>
      </c>
      <c r="K33" s="122">
        <v>1211</v>
      </c>
      <c r="L33" s="123">
        <v>102.97619047619047</v>
      </c>
      <c r="M33" s="125">
        <v>35</v>
      </c>
      <c r="N33" s="126">
        <v>269</v>
      </c>
      <c r="O33" s="126">
        <v>301</v>
      </c>
      <c r="P33" s="108">
        <v>111.89591078066914</v>
      </c>
      <c r="Q33" s="107">
        <v>32</v>
      </c>
      <c r="R33" s="122">
        <v>257</v>
      </c>
      <c r="S33" s="122">
        <v>258</v>
      </c>
      <c r="T33" s="127">
        <v>100.38910505836576</v>
      </c>
      <c r="U33" s="125">
        <v>1</v>
      </c>
      <c r="V33" s="122">
        <v>4712</v>
      </c>
      <c r="W33" s="122">
        <v>6027</v>
      </c>
      <c r="X33" s="110">
        <v>127.9074702886248</v>
      </c>
      <c r="Y33" s="128">
        <v>1315</v>
      </c>
      <c r="Z33" s="122">
        <v>1532</v>
      </c>
      <c r="AA33" s="122">
        <v>1245</v>
      </c>
      <c r="AB33" s="202">
        <v>81.26631853785901</v>
      </c>
      <c r="AC33" s="128">
        <v>-287</v>
      </c>
      <c r="AD33" s="122">
        <v>1776</v>
      </c>
      <c r="AE33" s="122">
        <v>2539</v>
      </c>
      <c r="AF33" s="202">
        <v>142.9617117117117</v>
      </c>
      <c r="AG33" s="128">
        <v>763</v>
      </c>
      <c r="AH33" s="122">
        <v>663</v>
      </c>
      <c r="AI33" s="122">
        <v>666</v>
      </c>
      <c r="AJ33" s="123">
        <v>100.4524886877828</v>
      </c>
      <c r="AK33" s="125">
        <v>3</v>
      </c>
      <c r="AL33" s="122">
        <v>298</v>
      </c>
      <c r="AM33" s="119">
        <v>287</v>
      </c>
      <c r="AN33" s="112">
        <v>96.30872483221476</v>
      </c>
      <c r="AO33" s="114">
        <v>-11</v>
      </c>
      <c r="AP33" s="129">
        <v>1441</v>
      </c>
      <c r="AQ33" s="122">
        <v>1744</v>
      </c>
      <c r="AR33" s="127">
        <v>121</v>
      </c>
      <c r="AS33" s="125">
        <v>303</v>
      </c>
      <c r="AT33" s="122">
        <v>286</v>
      </c>
      <c r="AU33" s="122">
        <v>205</v>
      </c>
      <c r="AV33" s="127">
        <v>71.67832167832168</v>
      </c>
      <c r="AW33" s="125">
        <v>-81</v>
      </c>
      <c r="AX33" s="122">
        <v>164</v>
      </c>
      <c r="AY33" s="122">
        <v>130</v>
      </c>
      <c r="AZ33" s="127">
        <v>79.26829268292683</v>
      </c>
      <c r="BA33" s="125">
        <v>-34</v>
      </c>
      <c r="BB33" s="126">
        <v>924</v>
      </c>
      <c r="BC33" s="126">
        <v>3836.04</v>
      </c>
      <c r="BD33" s="125">
        <v>2912.04</v>
      </c>
      <c r="BE33" s="122">
        <v>79</v>
      </c>
      <c r="BF33" s="116">
        <v>69</v>
      </c>
      <c r="BG33" s="127">
        <v>87.34177215189874</v>
      </c>
      <c r="BH33" s="131">
        <v>-10</v>
      </c>
      <c r="BI33" s="131">
        <v>214</v>
      </c>
      <c r="BJ33" s="131">
        <v>370</v>
      </c>
      <c r="BK33" s="107">
        <v>172.89719626168224</v>
      </c>
      <c r="BL33" s="107">
        <v>156</v>
      </c>
      <c r="BM33" s="201">
        <v>3813.42</v>
      </c>
      <c r="BN33" s="201">
        <v>4167.39</v>
      </c>
      <c r="BO33" s="117">
        <f t="shared" si="0"/>
        <v>109.28221911040484</v>
      </c>
      <c r="BP33" s="116">
        <v>353.97000000000025</v>
      </c>
    </row>
    <row r="34" spans="1:68" s="55" customFormat="1" ht="24.75" customHeight="1">
      <c r="A34" s="135" t="s">
        <v>106</v>
      </c>
      <c r="B34" s="122">
        <v>993</v>
      </c>
      <c r="C34" s="122">
        <v>879</v>
      </c>
      <c r="D34" s="123">
        <v>88.51963746223565</v>
      </c>
      <c r="E34" s="124">
        <v>-114</v>
      </c>
      <c r="F34" s="122">
        <v>499</v>
      </c>
      <c r="G34" s="122">
        <v>458</v>
      </c>
      <c r="H34" s="123">
        <v>91.78356713426854</v>
      </c>
      <c r="I34" s="125">
        <v>-41</v>
      </c>
      <c r="J34" s="122">
        <v>581</v>
      </c>
      <c r="K34" s="122">
        <v>605</v>
      </c>
      <c r="L34" s="123">
        <v>104.13080895008606</v>
      </c>
      <c r="M34" s="125">
        <v>24</v>
      </c>
      <c r="N34" s="126">
        <v>135</v>
      </c>
      <c r="O34" s="126">
        <v>165</v>
      </c>
      <c r="P34" s="108">
        <v>122.22222222222223</v>
      </c>
      <c r="Q34" s="107">
        <v>30</v>
      </c>
      <c r="R34" s="122">
        <v>175</v>
      </c>
      <c r="S34" s="122">
        <v>189</v>
      </c>
      <c r="T34" s="127">
        <v>108</v>
      </c>
      <c r="U34" s="125">
        <v>14</v>
      </c>
      <c r="V34" s="122">
        <v>1957</v>
      </c>
      <c r="W34" s="122">
        <v>2391</v>
      </c>
      <c r="X34" s="110">
        <v>122.17680122636689</v>
      </c>
      <c r="Y34" s="128">
        <v>434</v>
      </c>
      <c r="Z34" s="122">
        <v>933</v>
      </c>
      <c r="AA34" s="122">
        <v>836</v>
      </c>
      <c r="AB34" s="202">
        <v>89.60342979635584</v>
      </c>
      <c r="AC34" s="128">
        <v>-97</v>
      </c>
      <c r="AD34" s="122">
        <v>474</v>
      </c>
      <c r="AE34" s="122">
        <v>611</v>
      </c>
      <c r="AF34" s="202">
        <v>128.9029535864979</v>
      </c>
      <c r="AG34" s="128">
        <v>137</v>
      </c>
      <c r="AH34" s="122">
        <v>265</v>
      </c>
      <c r="AI34" s="122">
        <v>266</v>
      </c>
      <c r="AJ34" s="123">
        <v>100.37735849056604</v>
      </c>
      <c r="AK34" s="125">
        <v>1</v>
      </c>
      <c r="AL34" s="122">
        <v>182</v>
      </c>
      <c r="AM34" s="119">
        <v>207</v>
      </c>
      <c r="AN34" s="112">
        <v>113.73626373626374</v>
      </c>
      <c r="AO34" s="114">
        <v>25</v>
      </c>
      <c r="AP34" s="129">
        <v>729</v>
      </c>
      <c r="AQ34" s="122">
        <v>814</v>
      </c>
      <c r="AR34" s="127">
        <v>111.7</v>
      </c>
      <c r="AS34" s="125">
        <v>85</v>
      </c>
      <c r="AT34" s="122">
        <v>255</v>
      </c>
      <c r="AU34" s="122">
        <v>239</v>
      </c>
      <c r="AV34" s="127">
        <v>93.72549019607843</v>
      </c>
      <c r="AW34" s="125">
        <v>-16</v>
      </c>
      <c r="AX34" s="122">
        <v>215</v>
      </c>
      <c r="AY34" s="122">
        <v>204</v>
      </c>
      <c r="AZ34" s="127">
        <v>94.88372093023256</v>
      </c>
      <c r="BA34" s="125">
        <v>-11</v>
      </c>
      <c r="BB34" s="126">
        <v>837</v>
      </c>
      <c r="BC34" s="126">
        <v>2534.74</v>
      </c>
      <c r="BD34" s="125">
        <v>1697.7399999999998</v>
      </c>
      <c r="BE34" s="122">
        <v>61</v>
      </c>
      <c r="BF34" s="116">
        <v>120</v>
      </c>
      <c r="BG34" s="127">
        <v>196.72131147540983</v>
      </c>
      <c r="BH34" s="131">
        <v>59</v>
      </c>
      <c r="BI34" s="131">
        <v>14</v>
      </c>
      <c r="BJ34" s="131">
        <v>23</v>
      </c>
      <c r="BK34" s="107">
        <v>164.28571428571428</v>
      </c>
      <c r="BL34" s="107">
        <v>9</v>
      </c>
      <c r="BM34" s="201">
        <v>3429.69</v>
      </c>
      <c r="BN34" s="201">
        <v>4965.04</v>
      </c>
      <c r="BO34" s="117">
        <f t="shared" si="0"/>
        <v>144.76643661672045</v>
      </c>
      <c r="BP34" s="116">
        <v>1535.35</v>
      </c>
    </row>
    <row r="35" spans="1:68" s="55" customFormat="1" ht="24.75" customHeight="1">
      <c r="A35" s="135" t="s">
        <v>113</v>
      </c>
      <c r="B35" s="122">
        <v>1064</v>
      </c>
      <c r="C35" s="122">
        <v>918</v>
      </c>
      <c r="D35" s="123">
        <v>86.2781954887218</v>
      </c>
      <c r="E35" s="124">
        <v>-146</v>
      </c>
      <c r="F35" s="122">
        <v>486</v>
      </c>
      <c r="G35" s="122">
        <v>419</v>
      </c>
      <c r="H35" s="123">
        <v>86.21399176954732</v>
      </c>
      <c r="I35" s="125">
        <v>-67</v>
      </c>
      <c r="J35" s="122">
        <v>583</v>
      </c>
      <c r="K35" s="122">
        <v>601</v>
      </c>
      <c r="L35" s="123">
        <v>103.08747855917669</v>
      </c>
      <c r="M35" s="125">
        <v>18</v>
      </c>
      <c r="N35" s="126">
        <v>34</v>
      </c>
      <c r="O35" s="126">
        <v>40</v>
      </c>
      <c r="P35" s="108">
        <v>117.64705882352942</v>
      </c>
      <c r="Q35" s="107">
        <v>6</v>
      </c>
      <c r="R35" s="122">
        <v>225</v>
      </c>
      <c r="S35" s="122">
        <v>225</v>
      </c>
      <c r="T35" s="127">
        <v>100</v>
      </c>
      <c r="U35" s="125">
        <v>0</v>
      </c>
      <c r="V35" s="122">
        <v>1981</v>
      </c>
      <c r="W35" s="122">
        <v>1650</v>
      </c>
      <c r="X35" s="110">
        <v>83.29126703685009</v>
      </c>
      <c r="Y35" s="128">
        <v>-331</v>
      </c>
      <c r="Z35" s="122">
        <v>1052</v>
      </c>
      <c r="AA35" s="122">
        <v>884</v>
      </c>
      <c r="AB35" s="202">
        <v>84.03041825095056</v>
      </c>
      <c r="AC35" s="128">
        <v>-168</v>
      </c>
      <c r="AD35" s="122">
        <v>732</v>
      </c>
      <c r="AE35" s="122">
        <v>411</v>
      </c>
      <c r="AF35" s="202">
        <v>56.14754098360656</v>
      </c>
      <c r="AG35" s="128">
        <v>-321</v>
      </c>
      <c r="AH35" s="122">
        <v>282</v>
      </c>
      <c r="AI35" s="122">
        <v>284</v>
      </c>
      <c r="AJ35" s="123">
        <v>100.70921985815602</v>
      </c>
      <c r="AK35" s="125">
        <v>2</v>
      </c>
      <c r="AL35" s="122">
        <v>94</v>
      </c>
      <c r="AM35" s="119">
        <v>102</v>
      </c>
      <c r="AN35" s="112">
        <v>108.51063829787233</v>
      </c>
      <c r="AO35" s="114">
        <v>8</v>
      </c>
      <c r="AP35" s="129">
        <v>663</v>
      </c>
      <c r="AQ35" s="122">
        <v>688</v>
      </c>
      <c r="AR35" s="127">
        <v>103.8</v>
      </c>
      <c r="AS35" s="125">
        <v>25</v>
      </c>
      <c r="AT35" s="122">
        <v>215</v>
      </c>
      <c r="AU35" s="122">
        <v>151</v>
      </c>
      <c r="AV35" s="127">
        <v>70.23255813953489</v>
      </c>
      <c r="AW35" s="125">
        <v>-64</v>
      </c>
      <c r="AX35" s="122">
        <v>176</v>
      </c>
      <c r="AY35" s="122">
        <v>116</v>
      </c>
      <c r="AZ35" s="127">
        <v>65.9090909090909</v>
      </c>
      <c r="BA35" s="125">
        <v>-60</v>
      </c>
      <c r="BB35" s="126">
        <v>938</v>
      </c>
      <c r="BC35" s="126">
        <v>2217.29</v>
      </c>
      <c r="BD35" s="125">
        <v>1279.29</v>
      </c>
      <c r="BE35" s="122">
        <v>18</v>
      </c>
      <c r="BF35" s="116">
        <v>22</v>
      </c>
      <c r="BG35" s="127">
        <v>122.22222222222223</v>
      </c>
      <c r="BH35" s="131">
        <v>4</v>
      </c>
      <c r="BI35" s="131">
        <v>9</v>
      </c>
      <c r="BJ35" s="131">
        <v>9</v>
      </c>
      <c r="BK35" s="107">
        <v>100</v>
      </c>
      <c r="BL35" s="107">
        <v>0</v>
      </c>
      <c r="BM35" s="201">
        <v>3350.89</v>
      </c>
      <c r="BN35" s="201">
        <v>3685.31</v>
      </c>
      <c r="BO35" s="117">
        <f t="shared" si="0"/>
        <v>109.98003515483947</v>
      </c>
      <c r="BP35" s="116">
        <v>334.4200000000001</v>
      </c>
    </row>
    <row r="36" spans="1:68" s="55" customFormat="1" ht="24.75" customHeight="1">
      <c r="A36" s="135" t="s">
        <v>107</v>
      </c>
      <c r="B36" s="122">
        <v>1290</v>
      </c>
      <c r="C36" s="122">
        <v>1271</v>
      </c>
      <c r="D36" s="123">
        <v>98.52713178294573</v>
      </c>
      <c r="E36" s="124">
        <v>-19</v>
      </c>
      <c r="F36" s="122">
        <v>661</v>
      </c>
      <c r="G36" s="122">
        <v>606</v>
      </c>
      <c r="H36" s="123">
        <v>91.67927382753403</v>
      </c>
      <c r="I36" s="125">
        <v>-55</v>
      </c>
      <c r="J36" s="122">
        <v>563</v>
      </c>
      <c r="K36" s="122">
        <v>568</v>
      </c>
      <c r="L36" s="123">
        <v>100.88809946714032</v>
      </c>
      <c r="M36" s="125">
        <v>5</v>
      </c>
      <c r="N36" s="126">
        <v>8</v>
      </c>
      <c r="O36" s="126">
        <v>6</v>
      </c>
      <c r="P36" s="108">
        <v>75</v>
      </c>
      <c r="Q36" s="107">
        <v>-2</v>
      </c>
      <c r="R36" s="122">
        <v>216</v>
      </c>
      <c r="S36" s="122">
        <v>220</v>
      </c>
      <c r="T36" s="127">
        <v>101.85185185185186</v>
      </c>
      <c r="U36" s="125">
        <v>4</v>
      </c>
      <c r="V36" s="122">
        <v>2105</v>
      </c>
      <c r="W36" s="122">
        <v>2510</v>
      </c>
      <c r="X36" s="110">
        <v>119.23990498812351</v>
      </c>
      <c r="Y36" s="128">
        <v>405</v>
      </c>
      <c r="Z36" s="122">
        <v>1283</v>
      </c>
      <c r="AA36" s="122">
        <v>1264</v>
      </c>
      <c r="AB36" s="202">
        <v>98.5190958690569</v>
      </c>
      <c r="AC36" s="128">
        <v>-19</v>
      </c>
      <c r="AD36" s="122">
        <v>482</v>
      </c>
      <c r="AE36" s="122">
        <v>603</v>
      </c>
      <c r="AF36" s="202">
        <v>125.10373443983403</v>
      </c>
      <c r="AG36" s="128">
        <v>121</v>
      </c>
      <c r="AH36" s="122">
        <v>237</v>
      </c>
      <c r="AI36" s="122">
        <v>237</v>
      </c>
      <c r="AJ36" s="123">
        <v>100</v>
      </c>
      <c r="AK36" s="125">
        <v>0</v>
      </c>
      <c r="AL36" s="122">
        <v>146</v>
      </c>
      <c r="AM36" s="119">
        <v>154</v>
      </c>
      <c r="AN36" s="112">
        <v>105.47945205479452</v>
      </c>
      <c r="AO36" s="114">
        <v>8</v>
      </c>
      <c r="AP36" s="129">
        <v>678</v>
      </c>
      <c r="AQ36" s="122">
        <v>679</v>
      </c>
      <c r="AR36" s="127">
        <v>100.1</v>
      </c>
      <c r="AS36" s="125">
        <v>1</v>
      </c>
      <c r="AT36" s="122">
        <v>406</v>
      </c>
      <c r="AU36" s="122">
        <v>369</v>
      </c>
      <c r="AV36" s="127">
        <v>90.88669950738915</v>
      </c>
      <c r="AW36" s="125">
        <v>-37</v>
      </c>
      <c r="AX36" s="122">
        <v>357</v>
      </c>
      <c r="AY36" s="122">
        <v>326</v>
      </c>
      <c r="AZ36" s="127">
        <v>91.31652661064426</v>
      </c>
      <c r="BA36" s="125">
        <v>-31</v>
      </c>
      <c r="BB36" s="126">
        <v>1190</v>
      </c>
      <c r="BC36" s="126">
        <v>1744.95</v>
      </c>
      <c r="BD36" s="125">
        <v>554.95</v>
      </c>
      <c r="BE36" s="122">
        <v>39</v>
      </c>
      <c r="BF36" s="116">
        <v>48</v>
      </c>
      <c r="BG36" s="127">
        <v>123.07692307692308</v>
      </c>
      <c r="BH36" s="131">
        <v>9</v>
      </c>
      <c r="BI36" s="131">
        <v>31</v>
      </c>
      <c r="BJ36" s="131">
        <v>3</v>
      </c>
      <c r="BK36" s="107">
        <v>9.67741935483871</v>
      </c>
      <c r="BL36" s="107">
        <v>-28</v>
      </c>
      <c r="BM36" s="201">
        <v>3920.62</v>
      </c>
      <c r="BN36" s="201">
        <v>4504.75</v>
      </c>
      <c r="BO36" s="117">
        <f t="shared" si="0"/>
        <v>114.89891904851784</v>
      </c>
      <c r="BP36" s="116">
        <v>584.1300000000001</v>
      </c>
    </row>
    <row r="37" spans="1:68" s="55" customFormat="1" ht="24.75" customHeight="1">
      <c r="A37" s="135" t="s">
        <v>108</v>
      </c>
      <c r="B37" s="122">
        <v>823</v>
      </c>
      <c r="C37" s="122">
        <v>1303</v>
      </c>
      <c r="D37" s="108">
        <v>158.3232077764277</v>
      </c>
      <c r="E37" s="109">
        <v>480</v>
      </c>
      <c r="F37" s="122">
        <v>455</v>
      </c>
      <c r="G37" s="122">
        <v>875</v>
      </c>
      <c r="H37" s="108">
        <v>192.30769230769232</v>
      </c>
      <c r="I37" s="107">
        <v>420</v>
      </c>
      <c r="J37" s="122">
        <v>416</v>
      </c>
      <c r="K37" s="122">
        <v>556</v>
      </c>
      <c r="L37" s="108">
        <v>133.65384615384613</v>
      </c>
      <c r="M37" s="107">
        <v>140</v>
      </c>
      <c r="N37" s="116">
        <v>68</v>
      </c>
      <c r="O37" s="116">
        <v>133</v>
      </c>
      <c r="P37" s="108">
        <v>195.58823529411765</v>
      </c>
      <c r="Q37" s="107">
        <v>65</v>
      </c>
      <c r="R37" s="122">
        <v>212</v>
      </c>
      <c r="S37" s="122">
        <v>184</v>
      </c>
      <c r="T37" s="110">
        <v>86.79245283018868</v>
      </c>
      <c r="U37" s="107">
        <v>-28</v>
      </c>
      <c r="V37" s="122">
        <v>1348</v>
      </c>
      <c r="W37" s="122">
        <v>3563</v>
      </c>
      <c r="X37" s="110">
        <v>264.3175074183976</v>
      </c>
      <c r="Y37" s="128">
        <v>2215</v>
      </c>
      <c r="Z37" s="122">
        <v>800</v>
      </c>
      <c r="AA37" s="122">
        <v>1272</v>
      </c>
      <c r="AB37" s="202">
        <v>159</v>
      </c>
      <c r="AC37" s="128">
        <v>472</v>
      </c>
      <c r="AD37" s="122">
        <v>276</v>
      </c>
      <c r="AE37" s="122">
        <v>1183</v>
      </c>
      <c r="AF37" s="202">
        <v>428.62318840579707</v>
      </c>
      <c r="AG37" s="128">
        <v>907</v>
      </c>
      <c r="AH37" s="122">
        <v>305</v>
      </c>
      <c r="AI37" s="122">
        <v>331</v>
      </c>
      <c r="AJ37" s="108">
        <v>108.52459016393443</v>
      </c>
      <c r="AK37" s="107">
        <v>26</v>
      </c>
      <c r="AL37" s="122">
        <v>153</v>
      </c>
      <c r="AM37" s="119">
        <v>206</v>
      </c>
      <c r="AN37" s="112">
        <v>134.640522875817</v>
      </c>
      <c r="AO37" s="114">
        <v>53</v>
      </c>
      <c r="AP37" s="122">
        <v>510</v>
      </c>
      <c r="AQ37" s="122">
        <v>711</v>
      </c>
      <c r="AR37" s="110">
        <v>139.4</v>
      </c>
      <c r="AS37" s="107">
        <v>201</v>
      </c>
      <c r="AT37" s="122">
        <v>294</v>
      </c>
      <c r="AU37" s="122">
        <v>526</v>
      </c>
      <c r="AV37" s="110">
        <v>178.91156462585033</v>
      </c>
      <c r="AW37" s="107">
        <v>232</v>
      </c>
      <c r="AX37" s="122">
        <v>194</v>
      </c>
      <c r="AY37" s="122">
        <v>379</v>
      </c>
      <c r="AZ37" s="110">
        <v>195.36082474226802</v>
      </c>
      <c r="BA37" s="107">
        <v>185</v>
      </c>
      <c r="BB37" s="116">
        <v>605</v>
      </c>
      <c r="BC37" s="116">
        <v>2572.47</v>
      </c>
      <c r="BD37" s="107">
        <v>1967.4699999999998</v>
      </c>
      <c r="BE37" s="122">
        <v>36</v>
      </c>
      <c r="BF37" s="116">
        <v>95</v>
      </c>
      <c r="BG37" s="110">
        <v>263.88888888888886</v>
      </c>
      <c r="BH37" s="121">
        <v>59</v>
      </c>
      <c r="BI37" s="121">
        <v>18</v>
      </c>
      <c r="BJ37" s="121">
        <v>13</v>
      </c>
      <c r="BK37" s="107">
        <v>72.22222222222221</v>
      </c>
      <c r="BL37" s="107">
        <v>-5</v>
      </c>
      <c r="BM37" s="130">
        <v>4240.24</v>
      </c>
      <c r="BN37" s="130">
        <v>5277.16</v>
      </c>
      <c r="BO37" s="117">
        <f t="shared" si="0"/>
        <v>124.45427617304681</v>
      </c>
      <c r="BP37" s="116">
        <v>1036.92</v>
      </c>
    </row>
    <row r="38" s="55" customFormat="1" ht="12.75"/>
    <row r="39" s="55" customFormat="1" ht="12.75"/>
    <row r="40" s="55" customFormat="1" ht="12.75"/>
    <row r="41" s="55" customFormat="1" ht="12.75"/>
    <row r="42" s="55" customFormat="1" ht="12.75"/>
    <row r="43" s="55" customFormat="1" ht="12.75"/>
    <row r="44" s="55" customFormat="1" ht="12.75"/>
    <row r="45" s="55" customFormat="1" ht="12.75"/>
    <row r="46" s="55" customFormat="1" ht="12.75"/>
    <row r="47" s="55" customFormat="1" ht="12.75"/>
    <row r="48" s="55" customFormat="1" ht="12.75"/>
    <row r="49" s="55" customFormat="1" ht="12.75"/>
    <row r="50" s="55" customFormat="1" ht="12.75"/>
    <row r="51" s="55" customFormat="1" ht="12.75"/>
    <row r="52" s="15" customFormat="1" ht="12.75"/>
    <row r="53" s="15" customFormat="1" ht="12.75"/>
    <row r="54" s="15" customFormat="1" ht="12.75"/>
    <row r="55" s="15" customFormat="1" ht="12.75"/>
    <row r="56" s="15" customFormat="1" ht="12.75"/>
    <row r="57" s="15" customFormat="1" ht="12.75"/>
    <row r="58" s="15" customFormat="1" ht="12.75"/>
    <row r="59" s="15" customFormat="1" ht="12.75"/>
    <row r="60" s="15" customFormat="1" ht="12.75"/>
    <row r="61" s="15" customFormat="1" ht="12.75"/>
    <row r="62" s="15" customFormat="1" ht="12.75"/>
    <row r="63" s="15" customFormat="1" ht="12.75"/>
    <row r="64" s="15" customFormat="1" ht="12.75"/>
    <row r="65" s="15" customFormat="1" ht="12.75"/>
    <row r="66" s="15" customFormat="1" ht="12.75"/>
    <row r="67" s="15" customFormat="1" ht="12.75"/>
    <row r="68" s="15" customFormat="1" ht="12.75"/>
    <row r="69" s="15" customFormat="1" ht="12.75"/>
    <row r="70" s="15" customFormat="1" ht="12.75"/>
    <row r="71" s="15" customFormat="1" ht="12.75"/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  <row r="78" s="15" customFormat="1" ht="12.75"/>
    <row r="79" s="15" customFormat="1" ht="12.75"/>
    <row r="80" s="15" customFormat="1" ht="12.75"/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  <row r="98" s="15" customFormat="1" ht="12.75"/>
    <row r="99" s="15" customFormat="1" ht="12.75"/>
    <row r="100" s="15" customFormat="1" ht="12.75"/>
    <row r="101" s="15" customFormat="1" ht="12.75"/>
    <row r="102" s="15" customFormat="1" ht="12.75"/>
    <row r="103" s="15" customFormat="1" ht="12.75"/>
    <row r="104" s="15" customFormat="1" ht="12.75"/>
    <row r="105" s="15" customFormat="1" ht="12.75"/>
    <row r="106" s="15" customFormat="1" ht="12.75"/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="15" customFormat="1" ht="12.75"/>
    <row r="115" s="15" customFormat="1" ht="12.75"/>
    <row r="116" s="15" customFormat="1" ht="12.75"/>
    <row r="117" s="15" customFormat="1" ht="12.75"/>
    <row r="118" s="15" customFormat="1" ht="12.75"/>
    <row r="119" s="15" customFormat="1" ht="12.75"/>
    <row r="120" s="15" customFormat="1" ht="12.75"/>
    <row r="121" s="15" customFormat="1" ht="12.75"/>
    <row r="122" s="15" customFormat="1" ht="12.75"/>
    <row r="123" s="15" customFormat="1" ht="12.75"/>
    <row r="124" s="15" customFormat="1" ht="12.75"/>
    <row r="125" s="15" customFormat="1" ht="12.75"/>
    <row r="126" s="15" customFormat="1" ht="12.75"/>
    <row r="127" s="15" customFormat="1" ht="12.75"/>
    <row r="128" s="15" customFormat="1" ht="12.75"/>
    <row r="129" s="15" customFormat="1" ht="12.75"/>
    <row r="130" s="15" customFormat="1" ht="12.75"/>
    <row r="131" s="15" customFormat="1" ht="12.75"/>
    <row r="132" s="15" customFormat="1" ht="12.75"/>
    <row r="133" s="15" customFormat="1" ht="12.75"/>
    <row r="134" s="15" customFormat="1" ht="12.75"/>
    <row r="135" s="15" customFormat="1" ht="12.75"/>
  </sheetData>
  <sheetProtection/>
  <mergeCells count="72">
    <mergeCell ref="V7:V8"/>
    <mergeCell ref="Z7:Z8"/>
    <mergeCell ref="AA7:AA8"/>
    <mergeCell ref="AB7:AC7"/>
    <mergeCell ref="AD7:AD8"/>
    <mergeCell ref="AE7:AE8"/>
    <mergeCell ref="AF7:AG7"/>
    <mergeCell ref="W7:W8"/>
    <mergeCell ref="X7:Y7"/>
    <mergeCell ref="AP7:AQ7"/>
    <mergeCell ref="AR7:AS7"/>
    <mergeCell ref="AT7:AT8"/>
    <mergeCell ref="AU7:AU8"/>
    <mergeCell ref="AV7:AW7"/>
    <mergeCell ref="AX7:AX8"/>
    <mergeCell ref="AH7:AH8"/>
    <mergeCell ref="AI7:AI8"/>
    <mergeCell ref="AJ7:AK7"/>
    <mergeCell ref="AL7:AL8"/>
    <mergeCell ref="T7:U7"/>
    <mergeCell ref="AM7:AM8"/>
    <mergeCell ref="AN7:AO7"/>
    <mergeCell ref="AY7:AY8"/>
    <mergeCell ref="AZ7:BA7"/>
    <mergeCell ref="R7:R8"/>
    <mergeCell ref="S7:S8"/>
    <mergeCell ref="BB7:BB8"/>
    <mergeCell ref="BC7:BC8"/>
    <mergeCell ref="BD7:BD8"/>
    <mergeCell ref="BE7:BE8"/>
    <mergeCell ref="AT4:AW6"/>
    <mergeCell ref="AX4:BA6"/>
    <mergeCell ref="BB4:BD6"/>
    <mergeCell ref="BE4:BL5"/>
    <mergeCell ref="BE6:BH6"/>
    <mergeCell ref="BI6:BL6"/>
    <mergeCell ref="O7:O8"/>
    <mergeCell ref="P7:Q7"/>
    <mergeCell ref="BF7:BF8"/>
    <mergeCell ref="BG7:BH7"/>
    <mergeCell ref="BI7:BI8"/>
    <mergeCell ref="BJ7:BJ8"/>
    <mergeCell ref="G7:G8"/>
    <mergeCell ref="H7:I7"/>
    <mergeCell ref="J7:J8"/>
    <mergeCell ref="K7:K8"/>
    <mergeCell ref="L7:M7"/>
    <mergeCell ref="N7:N8"/>
    <mergeCell ref="Z5:AC6"/>
    <mergeCell ref="AD5:AG6"/>
    <mergeCell ref="BM4:BP6"/>
    <mergeCell ref="V4:Y6"/>
    <mergeCell ref="Z4:AG4"/>
    <mergeCell ref="AP4:AS6"/>
    <mergeCell ref="R4:U6"/>
    <mergeCell ref="AL4:AO6"/>
    <mergeCell ref="BK7:BL7"/>
    <mergeCell ref="BM7:BM8"/>
    <mergeCell ref="BN7:BN8"/>
    <mergeCell ref="BO7:BP7"/>
    <mergeCell ref="B2:Q2"/>
    <mergeCell ref="B3:Q3"/>
    <mergeCell ref="AH4:AK6"/>
    <mergeCell ref="A4:A8"/>
    <mergeCell ref="B4:E6"/>
    <mergeCell ref="F4:I6"/>
    <mergeCell ref="J4:M6"/>
    <mergeCell ref="N4:Q6"/>
    <mergeCell ref="B7:B8"/>
    <mergeCell ref="C7:C8"/>
    <mergeCell ref="D7:E7"/>
    <mergeCell ref="F7:F8"/>
  </mergeCells>
  <printOptions/>
  <pageMargins left="0" right="0" top="0" bottom="0" header="0.15748031496062992" footer="0"/>
  <pageSetup fitToHeight="2" horizontalDpi="600" verticalDpi="600" orientation="landscape" paperSize="9" scale="67" r:id="rId1"/>
  <colBreaks count="3" manualBreakCount="3">
    <brk id="21" min="1" max="36" man="1"/>
    <brk id="41" min="1" max="36" man="1"/>
    <brk id="64" min="1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Kotchubeeva Tatyana Leonidovna</cp:lastModifiedBy>
  <cp:lastPrinted>2018-11-22T13:47:35Z</cp:lastPrinted>
  <dcterms:created xsi:type="dcterms:W3CDTF">2016-02-04T07:51:20Z</dcterms:created>
  <dcterms:modified xsi:type="dcterms:W3CDTF">2018-11-22T13:49:43Z</dcterms:modified>
  <cp:category/>
  <cp:version/>
  <cp:contentType/>
  <cp:contentStatus/>
</cp:coreProperties>
</file>